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1835" activeTab="3"/>
  </bookViews>
  <sheets>
    <sheet name="Таблица 1" sheetId="21" r:id="rId1"/>
    <sheet name="Таблица 2" sheetId="13" r:id="rId2"/>
    <sheet name="Таблица 3" sheetId="14" r:id="rId3"/>
    <sheet name="Таблица 3.1 справочная" sheetId="22" r:id="rId4"/>
  </sheets>
  <definedNames>
    <definedName name="_xlnm._FilterDatabase" localSheetId="0" hidden="1">'Таблица 1'!$A$4:$U$10</definedName>
    <definedName name="_xlnm._FilterDatabase" localSheetId="2" hidden="1">'Таблица 3'!$A$5:$S$6</definedName>
    <definedName name="_xlnm.Print_Area" localSheetId="1">'Таблица 2'!$A$1:$Q$10</definedName>
    <definedName name="_xlnm.Print_Area" localSheetId="2">'Таблица 3'!$A$1:$S$37</definedName>
  </definedNames>
  <calcPr calcId="114210"/>
</workbook>
</file>

<file path=xl/calcChain.xml><?xml version="1.0" encoding="utf-8"?>
<calcChain xmlns="http://schemas.openxmlformats.org/spreadsheetml/2006/main">
  <c r="Q39" i="21"/>
  <c r="Q40"/>
  <c r="Q41"/>
  <c r="Q38"/>
  <c r="Q28"/>
  <c r="Q29"/>
  <c r="Q30"/>
  <c r="Q31"/>
  <c r="Q32"/>
  <c r="Q33"/>
  <c r="Q34"/>
  <c r="Q27"/>
  <c r="Q15"/>
  <c r="Q16"/>
  <c r="Q17"/>
  <c r="Q18"/>
  <c r="Q19"/>
  <c r="Q20"/>
  <c r="Q21"/>
  <c r="Q22"/>
  <c r="Q23"/>
  <c r="Q14"/>
  <c r="M14"/>
  <c r="M39"/>
  <c r="M40"/>
  <c r="M41"/>
  <c r="M38"/>
  <c r="M28"/>
  <c r="M29"/>
  <c r="M30"/>
  <c r="M31"/>
  <c r="M32"/>
  <c r="M33"/>
  <c r="M34"/>
  <c r="M27"/>
  <c r="M15"/>
  <c r="M16"/>
  <c r="M17"/>
  <c r="M18"/>
  <c r="M19"/>
  <c r="M20"/>
  <c r="M21"/>
  <c r="M22"/>
  <c r="M23"/>
  <c r="D33" i="14"/>
  <c r="D32"/>
  <c r="E33"/>
  <c r="E32"/>
  <c r="F33"/>
  <c r="F32"/>
  <c r="G33"/>
  <c r="G32"/>
  <c r="H33"/>
  <c r="H32"/>
  <c r="I33"/>
  <c r="I32"/>
  <c r="J33"/>
  <c r="J32"/>
  <c r="K33"/>
  <c r="K32"/>
  <c r="L33"/>
  <c r="L32"/>
  <c r="M33"/>
  <c r="M32"/>
  <c r="N33"/>
  <c r="N32"/>
  <c r="O33"/>
  <c r="O32"/>
  <c r="P33"/>
  <c r="P32"/>
  <c r="Q33"/>
  <c r="Q32"/>
  <c r="R33"/>
  <c r="R32"/>
  <c r="S33"/>
  <c r="S32"/>
  <c r="D22"/>
  <c r="D21"/>
  <c r="E22"/>
  <c r="E21"/>
  <c r="F22"/>
  <c r="F21"/>
  <c r="G22"/>
  <c r="G21"/>
  <c r="H22"/>
  <c r="H21"/>
  <c r="I22"/>
  <c r="I21"/>
  <c r="J22"/>
  <c r="J21"/>
  <c r="K22"/>
  <c r="K21"/>
  <c r="L22"/>
  <c r="L21"/>
  <c r="M22"/>
  <c r="M21"/>
  <c r="N22"/>
  <c r="N21"/>
  <c r="O22"/>
  <c r="O21"/>
  <c r="P22"/>
  <c r="P21"/>
  <c r="Q22"/>
  <c r="Q21"/>
  <c r="R22"/>
  <c r="R21"/>
  <c r="S22"/>
  <c r="S21"/>
  <c r="D9"/>
  <c r="D8"/>
  <c r="E9"/>
  <c r="E8"/>
  <c r="F9"/>
  <c r="F8"/>
  <c r="G9"/>
  <c r="G8"/>
  <c r="H9"/>
  <c r="H8"/>
  <c r="I9"/>
  <c r="I8"/>
  <c r="J9"/>
  <c r="J8"/>
  <c r="K9"/>
  <c r="K8"/>
  <c r="L9"/>
  <c r="L8"/>
  <c r="M9"/>
  <c r="M8"/>
  <c r="N9"/>
  <c r="N8"/>
  <c r="O9"/>
  <c r="O8"/>
  <c r="P9"/>
  <c r="P8"/>
  <c r="Q9"/>
  <c r="Q8"/>
  <c r="R9"/>
  <c r="R8"/>
  <c r="S9"/>
  <c r="S8"/>
  <c r="C11"/>
  <c r="C12"/>
  <c r="C13"/>
  <c r="C14"/>
  <c r="C15"/>
  <c r="C16"/>
  <c r="C17"/>
  <c r="C18"/>
  <c r="C19"/>
  <c r="C23"/>
  <c r="C24"/>
  <c r="C25"/>
  <c r="C26"/>
  <c r="C27"/>
  <c r="C28"/>
  <c r="C29"/>
  <c r="C30"/>
  <c r="C34"/>
  <c r="C35"/>
  <c r="C36"/>
  <c r="C37"/>
  <c r="C10"/>
  <c r="C9"/>
  <c r="C8"/>
  <c r="C33"/>
  <c r="C32"/>
  <c r="C22"/>
  <c r="C21"/>
  <c r="D16" i="13"/>
  <c r="C16"/>
  <c r="L26" i="21"/>
  <c r="D13" i="13"/>
  <c r="D12"/>
  <c r="I26" i="21"/>
  <c r="C13" i="13"/>
  <c r="C12"/>
  <c r="D10"/>
  <c r="C10"/>
  <c r="I16"/>
  <c r="L15"/>
  <c r="K15"/>
  <c r="J15"/>
  <c r="I15"/>
  <c r="H15"/>
  <c r="G15"/>
  <c r="F15"/>
  <c r="E15"/>
  <c r="D15"/>
  <c r="C15"/>
  <c r="AD14"/>
  <c r="AC14"/>
  <c r="AB14"/>
  <c r="AA14"/>
  <c r="Z14"/>
  <c r="Y14"/>
  <c r="X14"/>
  <c r="W14"/>
  <c r="V14"/>
  <c r="U14"/>
  <c r="T14"/>
  <c r="S14"/>
  <c r="R14"/>
  <c r="Q14"/>
  <c r="P14"/>
  <c r="O14"/>
  <c r="I13"/>
  <c r="L12"/>
  <c r="K12"/>
  <c r="J12"/>
  <c r="I12"/>
  <c r="H12"/>
  <c r="G12"/>
  <c r="F12"/>
  <c r="E12"/>
  <c r="AD11"/>
  <c r="AC11"/>
  <c r="AB11"/>
  <c r="AA11"/>
  <c r="Z11"/>
  <c r="Y11"/>
  <c r="X11"/>
  <c r="W11"/>
  <c r="V11"/>
  <c r="U11"/>
  <c r="T11"/>
  <c r="S11"/>
  <c r="R11"/>
  <c r="Q11"/>
  <c r="P11"/>
  <c r="O11"/>
  <c r="J36" i="21"/>
  <c r="L36"/>
  <c r="N36"/>
  <c r="P36"/>
  <c r="R36"/>
  <c r="J37"/>
  <c r="K37"/>
  <c r="K36"/>
  <c r="L37"/>
  <c r="M37"/>
  <c r="M36"/>
  <c r="N37"/>
  <c r="O37"/>
  <c r="O36"/>
  <c r="P37"/>
  <c r="Q37"/>
  <c r="Q36"/>
  <c r="R37"/>
  <c r="I37"/>
  <c r="I36"/>
  <c r="S39"/>
  <c r="S40"/>
  <c r="S41"/>
  <c r="S38"/>
  <c r="K25"/>
  <c r="O25"/>
  <c r="J26"/>
  <c r="J25"/>
  <c r="K26"/>
  <c r="L25"/>
  <c r="M26"/>
  <c r="M25"/>
  <c r="N26"/>
  <c r="N25"/>
  <c r="O26"/>
  <c r="P26"/>
  <c r="P25"/>
  <c r="Q26"/>
  <c r="Q25"/>
  <c r="R26"/>
  <c r="R25"/>
  <c r="I25"/>
  <c r="S28"/>
  <c r="S29"/>
  <c r="S30"/>
  <c r="S31"/>
  <c r="S32"/>
  <c r="S33"/>
  <c r="S34"/>
  <c r="S27"/>
  <c r="S15"/>
  <c r="S16"/>
  <c r="S17"/>
  <c r="S18"/>
  <c r="S19"/>
  <c r="S20"/>
  <c r="S21"/>
  <c r="S22"/>
  <c r="S23"/>
  <c r="S14"/>
  <c r="K12"/>
  <c r="O12"/>
  <c r="J13"/>
  <c r="J12"/>
  <c r="K13"/>
  <c r="L13"/>
  <c r="L12"/>
  <c r="M13"/>
  <c r="M10" i="13"/>
  <c r="N13" i="21"/>
  <c r="N12"/>
  <c r="O13"/>
  <c r="P13"/>
  <c r="P12"/>
  <c r="Q13"/>
  <c r="Q12"/>
  <c r="R13"/>
  <c r="R12"/>
  <c r="I13"/>
  <c r="I12"/>
  <c r="M16" i="13"/>
  <c r="M13"/>
  <c r="M12"/>
  <c r="N13"/>
  <c r="N12"/>
  <c r="M12" i="21"/>
  <c r="D9" i="13"/>
  <c r="E9"/>
  <c r="F9"/>
  <c r="G9"/>
  <c r="H9"/>
  <c r="J9"/>
  <c r="K9"/>
  <c r="L9"/>
  <c r="M9"/>
  <c r="C9"/>
  <c r="I10"/>
  <c r="I9"/>
  <c r="AD8"/>
  <c r="AC8"/>
  <c r="AB8"/>
  <c r="AA8"/>
  <c r="Z8"/>
  <c r="Y8"/>
  <c r="X8"/>
  <c r="W8"/>
  <c r="V8"/>
  <c r="U8"/>
  <c r="T8"/>
  <c r="S8"/>
  <c r="R8"/>
  <c r="Q8"/>
  <c r="P8"/>
  <c r="O8"/>
  <c r="N10"/>
  <c r="N9"/>
  <c r="N16"/>
  <c r="N15"/>
  <c r="M15"/>
</calcChain>
</file>

<file path=xl/sharedStrings.xml><?xml version="1.0" encoding="utf-8"?>
<sst xmlns="http://schemas.openxmlformats.org/spreadsheetml/2006/main" count="365" uniqueCount="113">
  <si>
    <t>№ п/п</t>
  </si>
  <si>
    <t>Адрес МКД</t>
  </si>
  <si>
    <t>Год</t>
  </si>
  <si>
    <t>ввода в эксплуатацию</t>
  </si>
  <si>
    <t>Материал стен</t>
  </si>
  <si>
    <t>Количество этажей</t>
  </si>
  <si>
    <t>Количество подъездов</t>
  </si>
  <si>
    <t>общая площадь МКД, всего</t>
  </si>
  <si>
    <t>кв.м</t>
  </si>
  <si>
    <t>в том числе жилых помещений, находящихся в собственности граждан</t>
  </si>
  <si>
    <t>Количество жителей, зарегистрированных в МКД на дату утверждения краткосрочного плана</t>
  </si>
  <si>
    <t>чел.</t>
  </si>
  <si>
    <t>Стоимость капитального ремонта</t>
  </si>
  <si>
    <t>руб.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</si>
  <si>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</si>
  <si>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</si>
  <si>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</si>
  <si>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</si>
  <si>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</si>
  <si>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Удельная стоимость капитального ремонта 1 кв. м. общей площади помещений МКД</t>
  </si>
  <si>
    <t>руб./кв.м</t>
  </si>
  <si>
    <t>Предельная стоимость капитального ремонта 1 кв. м. общей площади помещений МКД</t>
  </si>
  <si>
    <t>X</t>
  </si>
  <si>
    <t>Каменные, кирпичные</t>
  </si>
  <si>
    <t>Наименование МО</t>
  </si>
  <si>
    <t>общая
площадь
МКД, всего</t>
  </si>
  <si>
    <t>Количество
жителей,
зарегистриров
анных в МКД
на дату утверждения плана</t>
  </si>
  <si>
    <t>Количество МКД</t>
  </si>
  <si>
    <t xml:space="preserve">
</t>
  </si>
  <si>
    <t>I квартал</t>
  </si>
  <si>
    <t>II квартал</t>
  </si>
  <si>
    <t>III квартал</t>
  </si>
  <si>
    <t>IV квартал</t>
  </si>
  <si>
    <t>Всего :</t>
  </si>
  <si>
    <t>кв.м.</t>
  </si>
  <si>
    <t>ед.</t>
  </si>
  <si>
    <t>Стоимость капитального ремонта ВСЕГО</t>
  </si>
  <si>
    <t>Виды, установленные частью 1 статьи 166 Жилищного Кодекса Российской Федерации</t>
  </si>
  <si>
    <t>Виды, установленные нормативным правовым актом Забайкальского края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</si>
  <si>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</si>
  <si>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</si>
  <si>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</si>
  <si>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</si>
  <si>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</si>
  <si>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куб.м.</t>
  </si>
  <si>
    <t>Способ формирования фонда капитального ремонта</t>
  </si>
  <si>
    <t>общий счет регионального оператора</t>
  </si>
  <si>
    <t>завершения последнего капитального ремонта</t>
  </si>
  <si>
    <t>Площадь помещений МКД</t>
  </si>
  <si>
    <t>всего</t>
  </si>
  <si>
    <t>за счет средств иных источников</t>
  </si>
  <si>
    <t>разработка проектной документации в случае, если законодатель-ством Российской Федерации требуется ее разработка</t>
  </si>
  <si>
    <t>проведение государственной экспертизы проекта, историко-культурной экспертизы в отношении многоквартир-ных домов, признанных официально памятниками архитектуры</t>
  </si>
  <si>
    <t>ремонт внутридомовых инженерных систем электро-, тепло-, га-зо-, водоснабжения, водоотведения</t>
  </si>
  <si>
    <t>услуги и (или) работы по переустройству невентилиру-емой крыши на вентилируемую крышу, устройству выходов на кровлю</t>
  </si>
  <si>
    <t>осуществле-ние строитель-ного контроля</t>
  </si>
  <si>
    <t>Плановый год завершения работ</t>
  </si>
  <si>
    <t>услуги и (или) работы по установке узлов управления и регулирования потребления тепловой энергии, горячей воды</t>
  </si>
  <si>
    <t xml:space="preserve">УТВЕРЖДЕН                                                                                            </t>
  </si>
  <si>
    <t>2022 год</t>
  </si>
  <si>
    <t>12.2020</t>
  </si>
  <si>
    <t>Муниципальный краткосрочный план реализации Региональной программы капитального ремонта общего имущества в многоквартирных домах, расположенных на территории городского поселения "Забайкальское", на 2020-2022 годы</t>
  </si>
  <si>
    <t>2020 год</t>
  </si>
  <si>
    <t>Итого по муниципальному району "Забайкальский район":</t>
  </si>
  <si>
    <t>в том числе по городскому поселению "Забайкальское":</t>
  </si>
  <si>
    <t>пгт. Забайкальск, ул. Железнодорожная, д. 2</t>
  </si>
  <si>
    <t>пгт. Забайкальск, ул. Железнодорожная, д. 32</t>
  </si>
  <si>
    <t>пгт. Забайкальск, ул. Комсомольская, д. 37</t>
  </si>
  <si>
    <t>Х</t>
  </si>
  <si>
    <t>пгт. Забайкальск, ул. Комсомольская, д. 55</t>
  </si>
  <si>
    <t>пгт. Забайкальск, ул. Комсомольская, д. 56а</t>
  </si>
  <si>
    <t>пгт. Забайкальск, ул. Красноармейская, д. 3</t>
  </si>
  <si>
    <t>пгт. Забайкальск, ул. Красноармейская, д. 28</t>
  </si>
  <si>
    <t>пгт. Забайкальск, ул. Красноармейская, д. 30</t>
  </si>
  <si>
    <t>пгт. Забайкальск, ул. Красноармейская, д. 62</t>
  </si>
  <si>
    <t>пгт. Забайкальск, ул. Нагорная, д. 5</t>
  </si>
  <si>
    <t>2021 год</t>
  </si>
  <si>
    <t>пгт. Забайкальск, ул. Железнодорожная, д. 14</t>
  </si>
  <si>
    <t>Каменные, кирпичиные</t>
  </si>
  <si>
    <t>пгт. Забайкальск, ул. Комсомольская, д. 3</t>
  </si>
  <si>
    <t>пгт. Забайкальск, ул. Комсомольская, д. 7</t>
  </si>
  <si>
    <t>пгт. Забайкальск, ул. Красноармейская, д. 4</t>
  </si>
  <si>
    <t>1997</t>
  </si>
  <si>
    <t>5,7,9</t>
  </si>
  <si>
    <t>пгт. Забайкальск, ул. Красноармейская, д. 15</t>
  </si>
  <si>
    <t>пгт. Забайкальск, ул. Красноармейская, д. 49</t>
  </si>
  <si>
    <t>пгт. Забайкальск, ул. Красноармейская, д. 54</t>
  </si>
  <si>
    <t>пгт. Забайкальск, ул. Пограничная, д.10</t>
  </si>
  <si>
    <t xml:space="preserve">               2022 год</t>
  </si>
  <si>
    <t>пгт. Забайкальск, ул. Комсомольская, д. 2</t>
  </si>
  <si>
    <t>пгт. Забайкальск, ул. Комсомольская, д. 23</t>
  </si>
  <si>
    <t>пгт. Забайкальск, ул. Красноармейская, д. 1</t>
  </si>
  <si>
    <t>пгт. Забайкальск, ул. Пограничная, д. 1</t>
  </si>
  <si>
    <t>12.2021</t>
  </si>
  <si>
    <t>12.2022</t>
  </si>
  <si>
    <t>Муниципальный район "Забайкальский район", в том числе:</t>
  </si>
  <si>
    <t>городское поселение "Забайкальское"</t>
  </si>
  <si>
    <t>Таблица 1. Адресный перечень и характеристика многоквартирных домов, расположенных на территории городского поселения "Забайкальское", в отношении которых  на период 2020-2022 годы планируется проведение капитального ремонта общего имущества</t>
  </si>
  <si>
    <t xml:space="preserve">Таблица 2. Планируемые показатели выполнения Муниципального краткосрочного плана реализации Региональной программы капитального ремонта общего имущества в многоквартирных домах, расположенных  на территории городского поселения "Забайкальское" на 2020-2022 годы </t>
  </si>
  <si>
    <t>Таблица 3. Адресный перечень многоквартирных домов, расположенных на территории городского поселения "Забайкальское", в отношении которых на 2020-2022 годы планируется проведение капитального ремонта общего имущества, по видам работ по капитальному ремонту</t>
  </si>
  <si>
    <t>Итог по муниципальному району "Забайкальский район":</t>
  </si>
  <si>
    <r>
      <t>пгт. Забайкальск, ул. Красноармейская, д. 1</t>
    </r>
    <r>
      <rPr>
        <vertAlign val="superscript"/>
        <sz val="11"/>
        <color indexed="8"/>
        <rFont val="Times New Roman"/>
        <family val="1"/>
        <charset val="204"/>
      </rPr>
      <t>(3)</t>
    </r>
  </si>
  <si>
    <t>ремонт внутридомовых инженерных систем</t>
  </si>
  <si>
    <t>ИТОГО
ремонт внутридомовых инженерных систем</t>
  </si>
  <si>
    <t>электроснабже-ния</t>
  </si>
  <si>
    <t>теплоснабжения</t>
  </si>
  <si>
    <t>горячего водоснабжения</t>
  </si>
  <si>
    <t>холодного водоснабжения</t>
  </si>
  <si>
    <t>водоотведения</t>
  </si>
  <si>
    <t>1</t>
  </si>
  <si>
    <t>дерево</t>
  </si>
  <si>
    <t>Таблица 3. 1, справочная на территории городского поселения "Забайкальское", в отношении которых на 2020-2022 годы планируется проведение капитального ремонта общего имущества, по видам работ по капитальному ремонту</t>
  </si>
  <si>
    <r>
      <t xml:space="preserve">     постановлением администрации городского поселения "Забайкальское" </t>
    </r>
    <r>
      <rPr>
        <sz val="10"/>
        <rFont val="Times New Roman"/>
        <family val="1"/>
        <charset val="204"/>
      </rPr>
      <t>от 16 сентября 2019 года № 245</t>
    </r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</si>
</sst>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##\ ###\ ###\ ##0.0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 applyNumberFormat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6" fillId="0" borderId="0" applyFont="0" applyFill="0" applyBorder="0" applyAlignment="0" applyProtection="0"/>
  </cellStyleXfs>
  <cellXfs count="211">
    <xf numFmtId="0" fontId="0" fillId="0" borderId="0" xfId="0"/>
    <xf numFmtId="4" fontId="8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1" xfId="0" applyFont="1" applyFill="1" applyBorder="1" applyAlignment="1">
      <alignment horizontal="center" wrapText="1"/>
    </xf>
    <xf numFmtId="0" fontId="0" fillId="2" borderId="0" xfId="0" applyFill="1"/>
    <xf numFmtId="0" fontId="13" fillId="2" borderId="1" xfId="0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1" xfId="0" applyFont="1" applyFill="1" applyBorder="1" applyAlignment="1">
      <alignment horizontal="center" wrapText="1"/>
    </xf>
    <xf numFmtId="0" fontId="12" fillId="2" borderId="1" xfId="0" applyFont="1" applyFill="1" applyBorder="1"/>
    <xf numFmtId="0" fontId="0" fillId="2" borderId="0" xfId="0" applyFill="1" applyAlignment="1">
      <alignment wrapText="1"/>
    </xf>
    <xf numFmtId="4" fontId="12" fillId="2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12" fillId="2" borderId="0" xfId="0" applyFont="1" applyFill="1"/>
    <xf numFmtId="0" fontId="2" fillId="2" borderId="1" xfId="11" applyFont="1" applyFill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0" fillId="0" borderId="0" xfId="0" applyFont="1" applyFill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/>
    <xf numFmtId="4" fontId="3" fillId="2" borderId="1" xfId="0" applyNumberFormat="1" applyFont="1" applyFill="1" applyBorder="1" applyAlignment="1" applyProtection="1">
      <alignment horizontal="right" wrapText="1"/>
    </xf>
    <xf numFmtId="0" fontId="3" fillId="2" borderId="0" xfId="0" applyFont="1" applyFill="1" applyAlignment="1"/>
    <xf numFmtId="49" fontId="13" fillId="2" borderId="1" xfId="0" applyNumberFormat="1" applyFont="1" applyFill="1" applyBorder="1" applyAlignment="1" applyProtection="1">
      <alignment horizontal="center" wrapText="1" readingOrder="1"/>
    </xf>
    <xf numFmtId="0" fontId="0" fillId="2" borderId="0" xfId="0" applyFont="1" applyFill="1"/>
    <xf numFmtId="0" fontId="18" fillId="2" borderId="1" xfId="0" applyNumberFormat="1" applyFont="1" applyFill="1" applyBorder="1" applyAlignment="1" applyProtection="1">
      <alignment horizontal="left" wrapText="1"/>
    </xf>
    <xf numFmtId="4" fontId="21" fillId="2" borderId="1" xfId="0" applyNumberFormat="1" applyFont="1" applyFill="1" applyBorder="1" applyAlignment="1" applyProtection="1">
      <alignment horizontal="center"/>
    </xf>
    <xf numFmtId="0" fontId="20" fillId="2" borderId="2" xfId="0" applyFont="1" applyFill="1" applyBorder="1" applyAlignment="1">
      <alignment horizontal="left"/>
    </xf>
    <xf numFmtId="4" fontId="18" fillId="2" borderId="1" xfId="29" applyNumberFormat="1" applyFont="1" applyFill="1" applyBorder="1" applyAlignment="1" applyProtection="1">
      <alignment horizontal="center" wrapText="1"/>
    </xf>
    <xf numFmtId="4" fontId="18" fillId="2" borderId="1" xfId="0" applyNumberFormat="1" applyFont="1" applyFill="1" applyBorder="1" applyAlignment="1" applyProtection="1">
      <alignment horizontal="right" wrapText="1"/>
    </xf>
    <xf numFmtId="4" fontId="21" fillId="2" borderId="1" xfId="0" applyNumberFormat="1" applyFont="1" applyFill="1" applyBorder="1" applyAlignment="1" applyProtection="1">
      <alignment horizontal="right"/>
    </xf>
    <xf numFmtId="2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4" fontId="20" fillId="2" borderId="1" xfId="29" applyNumberFormat="1" applyFont="1" applyFill="1" applyBorder="1" applyAlignment="1" applyProtection="1">
      <alignment horizontal="right"/>
    </xf>
    <xf numFmtId="4" fontId="18" fillId="2" borderId="1" xfId="29" applyNumberFormat="1" applyFont="1" applyFill="1" applyBorder="1" applyAlignment="1" applyProtection="1">
      <alignment horizontal="right" wrapText="1"/>
    </xf>
    <xf numFmtId="0" fontId="19" fillId="2" borderId="2" xfId="0" applyFont="1" applyFill="1" applyBorder="1" applyAlignment="1">
      <alignment horizontal="center" wrapText="1"/>
    </xf>
    <xf numFmtId="4" fontId="20" fillId="2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0" fontId="24" fillId="2" borderId="0" xfId="0" applyFont="1" applyFill="1" applyAlignment="1"/>
    <xf numFmtId="0" fontId="24" fillId="2" borderId="0" xfId="18" applyFont="1" applyFill="1" applyAlignment="1"/>
    <xf numFmtId="0" fontId="18" fillId="2" borderId="1" xfId="0" applyNumberFormat="1" applyFont="1" applyFill="1" applyBorder="1" applyAlignment="1" applyProtection="1">
      <alignment horizontal="center" readingOrder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20" fillId="0" borderId="0" xfId="0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0" fontId="0" fillId="2" borderId="0" xfId="0" applyFill="1" applyAlignment="1"/>
    <xf numFmtId="0" fontId="18" fillId="2" borderId="1" xfId="18" applyNumberFormat="1" applyFont="1" applyFill="1" applyBorder="1" applyAlignment="1" applyProtection="1">
      <alignment horizontal="center" vertical="center" wrapText="1" readingOrder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0" fontId="18" fillId="2" borderId="1" xfId="18" applyNumberFormat="1" applyFont="1" applyFill="1" applyBorder="1" applyAlignment="1" applyProtection="1">
      <alignment horizontal="center" vertical="center" wrapText="1"/>
    </xf>
    <xf numFmtId="0" fontId="18" fillId="2" borderId="2" xfId="18" applyNumberFormat="1" applyFont="1" applyFill="1" applyBorder="1" applyAlignment="1" applyProtection="1">
      <alignment horizontal="center" vertical="center" wrapText="1" readingOrder="1"/>
    </xf>
    <xf numFmtId="4" fontId="19" fillId="2" borderId="1" xfId="0" applyNumberFormat="1" applyFont="1" applyFill="1" applyBorder="1" applyAlignment="1" applyProtection="1">
      <alignment horizontal="right" wrapText="1"/>
    </xf>
    <xf numFmtId="4" fontId="18" fillId="2" borderId="1" xfId="0" applyNumberFormat="1" applyFont="1" applyFill="1" applyBorder="1" applyAlignment="1">
      <alignment horizontal="right"/>
    </xf>
    <xf numFmtId="0" fontId="18" fillId="2" borderId="0" xfId="18" applyFont="1" applyFill="1" applyBorder="1" applyAlignment="1"/>
    <xf numFmtId="4" fontId="18" fillId="2" borderId="1" xfId="18" applyNumberFormat="1" applyFont="1" applyFill="1" applyBorder="1" applyAlignment="1">
      <alignment horizontal="right"/>
    </xf>
    <xf numFmtId="0" fontId="18" fillId="2" borderId="1" xfId="18" applyFont="1" applyFill="1" applyBorder="1" applyAlignment="1"/>
    <xf numFmtId="0" fontId="0" fillId="0" borderId="0" xfId="0" applyAlignment="1"/>
    <xf numFmtId="4" fontId="3" fillId="2" borderId="1" xfId="0" applyNumberFormat="1" applyFont="1" applyFill="1" applyBorder="1" applyAlignment="1" applyProtection="1">
      <alignment wrapText="1"/>
    </xf>
    <xf numFmtId="0" fontId="20" fillId="2" borderId="1" xfId="18" applyNumberFormat="1" applyFont="1" applyFill="1" applyBorder="1" applyAlignment="1" applyProtection="1">
      <alignment vertical="center" wrapText="1" readingOrder="1"/>
    </xf>
    <xf numFmtId="0" fontId="20" fillId="2" borderId="1" xfId="18" applyNumberFormat="1" applyFont="1" applyFill="1" applyBorder="1" applyAlignment="1" applyProtection="1">
      <alignment horizontal="center" vertical="center" wrapText="1" readingOrder="1"/>
    </xf>
    <xf numFmtId="4" fontId="18" fillId="3" borderId="1" xfId="0" applyNumberFormat="1" applyFont="1" applyFill="1" applyBorder="1" applyAlignment="1" applyProtection="1">
      <alignment wrapText="1"/>
    </xf>
    <xf numFmtId="4" fontId="18" fillId="2" borderId="1" xfId="0" applyNumberFormat="1" applyFont="1" applyFill="1" applyBorder="1" applyAlignment="1" applyProtection="1">
      <alignment wrapText="1"/>
    </xf>
    <xf numFmtId="4" fontId="18" fillId="2" borderId="1" xfId="0" applyNumberFormat="1" applyFont="1" applyFill="1" applyBorder="1" applyAlignment="1"/>
    <xf numFmtId="0" fontId="18" fillId="3" borderId="1" xfId="0" applyNumberFormat="1" applyFont="1" applyFill="1" applyBorder="1" applyAlignment="1" applyProtection="1">
      <alignment readingOrder="1"/>
    </xf>
    <xf numFmtId="0" fontId="18" fillId="3" borderId="1" xfId="0" applyNumberFormat="1" applyFont="1" applyFill="1" applyBorder="1" applyAlignment="1" applyProtection="1">
      <alignment horizontal="left" readingOrder="1"/>
    </xf>
    <xf numFmtId="0" fontId="19" fillId="2" borderId="1" xfId="0" applyNumberFormat="1" applyFont="1" applyFill="1" applyBorder="1" applyAlignment="1" applyProtection="1">
      <alignment readingOrder="1"/>
    </xf>
    <xf numFmtId="4" fontId="18" fillId="2" borderId="1" xfId="0" applyNumberFormat="1" applyFont="1" applyFill="1" applyBorder="1" applyAlignment="1" applyProtection="1">
      <alignment horizontal="center" wrapText="1"/>
    </xf>
    <xf numFmtId="4" fontId="3" fillId="2" borderId="1" xfId="0" applyNumberFormat="1" applyFont="1" applyFill="1" applyBorder="1" applyAlignment="1" applyProtection="1">
      <alignment horizontal="center" wrapText="1"/>
    </xf>
    <xf numFmtId="3" fontId="18" fillId="3" borderId="1" xfId="0" applyNumberFormat="1" applyFont="1" applyFill="1" applyBorder="1" applyAlignment="1" applyProtection="1">
      <alignment wrapText="1"/>
    </xf>
    <xf numFmtId="3" fontId="18" fillId="0" borderId="1" xfId="0" applyNumberFormat="1" applyFont="1" applyFill="1" applyBorder="1" applyAlignment="1" applyProtection="1">
      <alignment wrapText="1"/>
    </xf>
    <xf numFmtId="2" fontId="20" fillId="3" borderId="1" xfId="0" applyNumberFormat="1" applyFont="1" applyFill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2" fontId="20" fillId="3" borderId="2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0" fontId="15" fillId="2" borderId="1" xfId="0" applyNumberFormat="1" applyFont="1" applyFill="1" applyBorder="1" applyAlignment="1" applyProtection="1">
      <alignment horizontal="center"/>
    </xf>
    <xf numFmtId="4" fontId="15" fillId="2" borderId="1" xfId="0" applyNumberFormat="1" applyFont="1" applyFill="1" applyBorder="1" applyAlignment="1" applyProtection="1">
      <alignment horizontal="right"/>
    </xf>
    <xf numFmtId="3" fontId="15" fillId="2" borderId="1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>
      <alignment horizontal="center" wrapText="1"/>
    </xf>
    <xf numFmtId="0" fontId="13" fillId="2" borderId="1" xfId="0" applyNumberFormat="1" applyFont="1" applyFill="1" applyBorder="1" applyAlignment="1" applyProtection="1">
      <alignment horizontal="center"/>
    </xf>
    <xf numFmtId="4" fontId="13" fillId="2" borderId="1" xfId="0" applyNumberFormat="1" applyFont="1" applyFill="1" applyBorder="1" applyAlignment="1">
      <alignment horizontal="right" wrapText="1"/>
    </xf>
    <xf numFmtId="3" fontId="13" fillId="2" borderId="1" xfId="0" applyNumberFormat="1" applyFont="1" applyFill="1" applyBorder="1" applyAlignment="1">
      <alignment horizontal="right" wrapText="1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 applyProtection="1">
      <alignment horizontal="right" wrapText="1"/>
    </xf>
    <xf numFmtId="3" fontId="15" fillId="2" borderId="1" xfId="0" applyNumberFormat="1" applyFont="1" applyFill="1" applyBorder="1" applyAlignment="1" applyProtection="1">
      <alignment horizontal="right" wrapText="1"/>
    </xf>
    <xf numFmtId="4" fontId="15" fillId="2" borderId="1" xfId="0" applyNumberFormat="1" applyFont="1" applyFill="1" applyBorder="1" applyAlignment="1" applyProtection="1">
      <alignment horizontal="center"/>
    </xf>
    <xf numFmtId="49" fontId="15" fillId="2" borderId="1" xfId="0" applyNumberFormat="1" applyFont="1" applyFill="1" applyBorder="1" applyAlignment="1" applyProtection="1">
      <alignment horizontal="center"/>
    </xf>
    <xf numFmtId="49" fontId="15" fillId="2" borderId="1" xfId="0" applyNumberFormat="1" applyFont="1" applyFill="1" applyBorder="1" applyAlignment="1" applyProtection="1">
      <alignment horizontal="center" wrapText="1"/>
    </xf>
    <xf numFmtId="0" fontId="21" fillId="2" borderId="1" xfId="0" applyNumberFormat="1" applyFont="1" applyFill="1" applyBorder="1" applyAlignment="1" applyProtection="1">
      <alignment horizontal="center" wrapText="1" readingOrder="1"/>
    </xf>
    <xf numFmtId="0" fontId="3" fillId="2" borderId="1" xfId="0" applyNumberFormat="1" applyFont="1" applyFill="1" applyBorder="1" applyAlignment="1" applyProtection="1">
      <alignment horizontal="left" wrapText="1"/>
    </xf>
    <xf numFmtId="1" fontId="13" fillId="2" borderId="1" xfId="17" applyNumberFormat="1" applyFont="1" applyFill="1" applyBorder="1" applyAlignment="1" applyProtection="1">
      <alignment horizontal="center" wrapText="1" readingOrder="1"/>
    </xf>
    <xf numFmtId="4" fontId="13" fillId="2" borderId="1" xfId="17" applyNumberFormat="1" applyFont="1" applyFill="1" applyBorder="1" applyAlignment="1" applyProtection="1">
      <alignment horizontal="right" wrapText="1"/>
    </xf>
    <xf numFmtId="4" fontId="13" fillId="2" borderId="1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 applyProtection="1">
      <alignment horizontal="center" wrapText="1" readingOrder="1"/>
    </xf>
    <xf numFmtId="0" fontId="13" fillId="2" borderId="1" xfId="0" applyNumberFormat="1" applyFont="1" applyFill="1" applyBorder="1" applyAlignment="1" applyProtection="1">
      <alignment horizontal="left" wrapText="1"/>
    </xf>
    <xf numFmtId="0" fontId="13" fillId="2" borderId="0" xfId="0" applyFont="1" applyFill="1" applyAlignment="1">
      <alignment wrapText="1"/>
    </xf>
    <xf numFmtId="0" fontId="24" fillId="2" borderId="2" xfId="0" applyFont="1" applyFill="1" applyBorder="1" applyAlignment="1">
      <alignment horizontal="center" wrapText="1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right"/>
    </xf>
    <xf numFmtId="3" fontId="15" fillId="2" borderId="1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3" fillId="2" borderId="1" xfId="29" applyNumberFormat="1" applyFont="1" applyFill="1" applyBorder="1" applyAlignment="1" applyProtection="1">
      <alignment horizontal="center" wrapText="1"/>
    </xf>
    <xf numFmtId="1" fontId="13" fillId="2" borderId="1" xfId="0" applyNumberFormat="1" applyFont="1" applyFill="1" applyBorder="1" applyAlignment="1">
      <alignment horizontal="center"/>
    </xf>
    <xf numFmtId="49" fontId="13" fillId="2" borderId="1" xfId="29" applyNumberFormat="1" applyFont="1" applyFill="1" applyBorder="1" applyAlignment="1" applyProtection="1">
      <alignment horizontal="center" wrapText="1"/>
    </xf>
    <xf numFmtId="0" fontId="13" fillId="2" borderId="1" xfId="29" applyNumberFormat="1" applyFont="1" applyFill="1" applyBorder="1" applyAlignment="1" applyProtection="1">
      <alignment horizontal="center" wrapText="1" readingOrder="1"/>
    </xf>
    <xf numFmtId="0" fontId="3" fillId="2" borderId="1" xfId="29" applyNumberFormat="1" applyFont="1" applyFill="1" applyBorder="1" applyAlignment="1" applyProtection="1">
      <alignment horizontal="left" wrapText="1"/>
    </xf>
    <xf numFmtId="49" fontId="13" fillId="2" borderId="1" xfId="29" applyNumberFormat="1" applyFont="1" applyFill="1" applyBorder="1" applyAlignment="1">
      <alignment horizontal="center" wrapText="1"/>
    </xf>
    <xf numFmtId="0" fontId="13" fillId="2" borderId="1" xfId="29" applyNumberFormat="1" applyFont="1" applyFill="1" applyBorder="1" applyAlignment="1" applyProtection="1">
      <alignment horizontal="center"/>
    </xf>
    <xf numFmtId="4" fontId="13" fillId="2" borderId="1" xfId="29" applyNumberFormat="1" applyFont="1" applyFill="1" applyBorder="1" applyAlignment="1" applyProtection="1">
      <alignment horizontal="right"/>
    </xf>
    <xf numFmtId="3" fontId="13" fillId="2" borderId="1" xfId="29" applyNumberFormat="1" applyFont="1" applyFill="1" applyBorder="1" applyAlignment="1" applyProtection="1">
      <alignment horizontal="right"/>
    </xf>
    <xf numFmtId="4" fontId="13" fillId="2" borderId="1" xfId="29" applyNumberFormat="1" applyFont="1" applyFill="1" applyBorder="1" applyAlignment="1" applyProtection="1">
      <alignment horizontal="right" wrapText="1"/>
    </xf>
    <xf numFmtId="0" fontId="13" fillId="2" borderId="2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4" fontId="13" fillId="0" borderId="1" xfId="0" applyNumberFormat="1" applyFont="1" applyFill="1" applyBorder="1" applyAlignment="1">
      <alignment horizontal="right" wrapText="1"/>
    </xf>
    <xf numFmtId="0" fontId="24" fillId="2" borderId="3" xfId="0" applyFont="1" applyFill="1" applyBorder="1" applyAlignment="1">
      <alignment wrapText="1"/>
    </xf>
    <xf numFmtId="0" fontId="21" fillId="2" borderId="1" xfId="29" applyNumberFormat="1" applyFont="1" applyFill="1" applyBorder="1" applyAlignment="1" applyProtection="1">
      <alignment horizontal="center" wrapText="1"/>
    </xf>
    <xf numFmtId="4" fontId="3" fillId="2" borderId="1" xfId="29" applyNumberFormat="1" applyFont="1" applyFill="1" applyBorder="1" applyAlignment="1" applyProtection="1">
      <alignment horizontal="right" wrapText="1"/>
    </xf>
    <xf numFmtId="4" fontId="3" fillId="2" borderId="1" xfId="29" applyNumberFormat="1" applyFont="1" applyFill="1" applyBorder="1" applyAlignment="1">
      <alignment horizontal="right" wrapText="1"/>
    </xf>
    <xf numFmtId="3" fontId="13" fillId="0" borderId="1" xfId="0" applyNumberFormat="1" applyFont="1" applyFill="1" applyBorder="1" applyAlignment="1">
      <alignment horizontal="right" wrapText="1"/>
    </xf>
    <xf numFmtId="0" fontId="18" fillId="2" borderId="1" xfId="0" applyNumberFormat="1" applyFont="1" applyFill="1" applyBorder="1" applyAlignment="1" applyProtection="1">
      <alignment horizontal="justify" wrapText="1"/>
    </xf>
    <xf numFmtId="0" fontId="20" fillId="2" borderId="1" xfId="0" applyNumberFormat="1" applyFont="1" applyFill="1" applyBorder="1" applyAlignment="1" applyProtection="1">
      <alignment horizontal="justify" wrapText="1"/>
    </xf>
    <xf numFmtId="0" fontId="20" fillId="2" borderId="1" xfId="0" applyFont="1" applyFill="1" applyBorder="1" applyAlignment="1">
      <alignment horizontal="justify" wrapText="1"/>
    </xf>
    <xf numFmtId="2" fontId="20" fillId="2" borderId="1" xfId="0" applyNumberFormat="1" applyFont="1" applyFill="1" applyBorder="1" applyAlignment="1">
      <alignment horizontal="justify"/>
    </xf>
    <xf numFmtId="0" fontId="18" fillId="4" borderId="1" xfId="18" applyNumberFormat="1" applyFont="1" applyFill="1" applyBorder="1" applyAlignment="1" applyProtection="1">
      <alignment horizontal="center" vertical="center" wrapText="1" readingOrder="1"/>
    </xf>
    <xf numFmtId="0" fontId="0" fillId="4" borderId="0" xfId="0" applyFill="1" applyAlignment="1"/>
    <xf numFmtId="0" fontId="18" fillId="4" borderId="1" xfId="18" applyFont="1" applyFill="1" applyBorder="1" applyAlignment="1"/>
    <xf numFmtId="0" fontId="18" fillId="2" borderId="1" xfId="0" applyNumberFormat="1" applyFont="1" applyFill="1" applyBorder="1" applyAlignment="1" applyProtection="1">
      <alignment horizontal="justify" readingOrder="1"/>
    </xf>
    <xf numFmtId="0" fontId="18" fillId="2" borderId="1" xfId="0" applyNumberFormat="1" applyFont="1" applyFill="1" applyBorder="1" applyAlignment="1" applyProtection="1">
      <alignment horizontal="justify" wrapText="1" readingOrder="1"/>
    </xf>
    <xf numFmtId="0" fontId="15" fillId="2" borderId="2" xfId="0" applyNumberFormat="1" applyFont="1" applyFill="1" applyBorder="1" applyAlignment="1" applyProtection="1">
      <alignment horizontal="left" wrapText="1"/>
    </xf>
    <xf numFmtId="0" fontId="15" fillId="2" borderId="3" xfId="0" applyNumberFormat="1" applyFont="1" applyFill="1" applyBorder="1" applyAlignment="1" applyProtection="1">
      <alignment horizontal="left" wrapText="1"/>
    </xf>
    <xf numFmtId="0" fontId="21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5" fillId="2" borderId="1" xfId="0" applyNumberFormat="1" applyFont="1" applyFill="1" applyBorder="1" applyAlignment="1" applyProtection="1">
      <alignment horizontal="left" wrapText="1"/>
    </xf>
    <xf numFmtId="0" fontId="15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 applyProtection="1">
      <alignment horizontal="left" wrapText="1" readingOrder="1"/>
    </xf>
    <xf numFmtId="0" fontId="19" fillId="2" borderId="3" xfId="0" applyNumberFormat="1" applyFont="1" applyFill="1" applyBorder="1" applyAlignment="1" applyProtection="1">
      <alignment horizontal="left" wrapText="1" readingOrder="1"/>
    </xf>
    <xf numFmtId="0" fontId="19" fillId="2" borderId="2" xfId="0" applyNumberFormat="1" applyFont="1" applyFill="1" applyBorder="1" applyAlignment="1" applyProtection="1">
      <alignment wrapText="1" readingOrder="1"/>
    </xf>
    <xf numFmtId="0" fontId="25" fillId="2" borderId="3" xfId="0" applyFont="1" applyFill="1" applyBorder="1" applyAlignment="1">
      <alignment wrapText="1" readingOrder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vertical="top" wrapText="1"/>
    </xf>
    <xf numFmtId="0" fontId="0" fillId="2" borderId="1" xfId="0" applyFill="1" applyBorder="1" applyAlignment="1">
      <alignment wrapText="1"/>
    </xf>
    <xf numFmtId="0" fontId="20" fillId="2" borderId="1" xfId="18" applyNumberFormat="1" applyFont="1" applyFill="1" applyBorder="1" applyAlignment="1" applyProtection="1">
      <alignment horizontal="center" vertical="center" wrapText="1" readingOrder="1"/>
    </xf>
    <xf numFmtId="0" fontId="20" fillId="2" borderId="1" xfId="18" applyNumberFormat="1" applyFont="1" applyFill="1" applyBorder="1" applyAlignment="1" applyProtection="1">
      <alignment horizontal="left" vertical="center" wrapText="1" readingOrder="1"/>
    </xf>
    <xf numFmtId="0" fontId="20" fillId="2" borderId="2" xfId="18" applyNumberFormat="1" applyFont="1" applyFill="1" applyBorder="1" applyAlignment="1" applyProtection="1">
      <alignment horizontal="center" vertical="center" wrapText="1" readingOrder="1"/>
    </xf>
    <xf numFmtId="0" fontId="20" fillId="2" borderId="4" xfId="18" applyNumberFormat="1" applyFont="1" applyFill="1" applyBorder="1" applyAlignment="1" applyProtection="1">
      <alignment horizontal="center" vertical="center" wrapText="1" readingOrder="1"/>
    </xf>
    <xf numFmtId="0" fontId="20" fillId="2" borderId="1" xfId="18" applyNumberFormat="1" applyFont="1" applyFill="1" applyBorder="1" applyAlignment="1" applyProtection="1">
      <alignment horizontal="center" vertical="top" wrapText="1" readingOrder="1"/>
    </xf>
    <xf numFmtId="2" fontId="18" fillId="3" borderId="2" xfId="0" applyNumberFormat="1" applyFont="1" applyFill="1" applyBorder="1" applyAlignment="1" applyProtection="1">
      <alignment horizontal="left" readingOrder="1"/>
    </xf>
    <xf numFmtId="2" fontId="20" fillId="0" borderId="3" xfId="0" applyNumberFormat="1" applyFont="1" applyBorder="1" applyAlignment="1">
      <alignment horizontal="left" readingOrder="1"/>
    </xf>
    <xf numFmtId="2" fontId="18" fillId="2" borderId="2" xfId="0" applyNumberFormat="1" applyFont="1" applyFill="1" applyBorder="1" applyAlignment="1" applyProtection="1">
      <alignment readingOrder="1"/>
    </xf>
    <xf numFmtId="2" fontId="20" fillId="0" borderId="3" xfId="0" applyNumberFormat="1" applyFont="1" applyBorder="1" applyAlignment="1">
      <alignment readingOrder="1"/>
    </xf>
    <xf numFmtId="0" fontId="19" fillId="4" borderId="2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</cellXfs>
  <cellStyles count="36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 2 2" xfId="13"/>
    <cellStyle name="Обычный 2 3" xfId="14"/>
    <cellStyle name="Обычный 20" xfId="15"/>
    <cellStyle name="Обычный 21" xfId="16"/>
    <cellStyle name="Обычный 22" xfId="17"/>
    <cellStyle name="Обычный 23" xfId="18"/>
    <cellStyle name="Обычный 23 2" xfId="19"/>
    <cellStyle name="Обычный 3" xfId="20"/>
    <cellStyle name="Обычный 3 2" xfId="21"/>
    <cellStyle name="Обычный 3 3" xfId="22"/>
    <cellStyle name="Обычный 3 4" xfId="23"/>
    <cellStyle name="Обычный 3 5" xfId="24"/>
    <cellStyle name="Обычный 3 6" xfId="25"/>
    <cellStyle name="Обычный 4" xfId="26"/>
    <cellStyle name="Обычный 4 2" xfId="27"/>
    <cellStyle name="Обычный 4 3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9" xfId="34"/>
    <cellStyle name="Финансовый 2" xfId="3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8"/>
  <sheetViews>
    <sheetView topLeftCell="A10" zoomScale="85" zoomScaleNormal="85" zoomScaleSheetLayoutView="50" zoomScalePageLayoutView="75" workbookViewId="0">
      <selection activeCell="B11" sqref="B11:C11"/>
    </sheetView>
  </sheetViews>
  <sheetFormatPr defaultColWidth="14.5703125" defaultRowHeight="15"/>
  <cols>
    <col min="1" max="1" width="5.140625" style="28" customWidth="1"/>
    <col min="2" max="2" width="24.28515625" style="28" customWidth="1"/>
    <col min="3" max="3" width="12.85546875" style="25" customWidth="1"/>
    <col min="4" max="4" width="7.42578125" style="25" customWidth="1"/>
    <col min="5" max="5" width="6.7109375" style="25" customWidth="1"/>
    <col min="6" max="6" width="10" style="25" customWidth="1"/>
    <col min="7" max="7" width="6.85546875" style="25" customWidth="1"/>
    <col min="8" max="8" width="6.140625" style="25" customWidth="1"/>
    <col min="9" max="9" width="9.140625" style="25" customWidth="1"/>
    <col min="10" max="10" width="9.5703125" style="25" customWidth="1"/>
    <col min="11" max="11" width="10.42578125" style="25" customWidth="1"/>
    <col min="12" max="12" width="7.5703125" style="25" customWidth="1"/>
    <col min="13" max="13" width="13.140625" style="27" customWidth="1"/>
    <col min="14" max="14" width="7.7109375" style="25" customWidth="1"/>
    <col min="15" max="15" width="7.42578125" style="25" customWidth="1"/>
    <col min="16" max="16" width="8.140625" style="25" customWidth="1"/>
    <col min="17" max="17" width="14.28515625" style="25" customWidth="1"/>
    <col min="18" max="18" width="7.5703125" style="25" customWidth="1"/>
    <col min="19" max="19" width="11.7109375" style="25" customWidth="1"/>
    <col min="20" max="20" width="8.28515625" style="25" customWidth="1"/>
    <col min="21" max="21" width="8" style="25" customWidth="1"/>
    <col min="22" max="251" width="8.85546875" style="25" customWidth="1"/>
    <col min="252" max="252" width="6.7109375" style="25" customWidth="1"/>
    <col min="253" max="253" width="41" style="25" customWidth="1"/>
    <col min="254" max="16384" width="14.5703125" style="25"/>
  </cols>
  <sheetData>
    <row r="1" spans="1:21" s="32" customFormat="1" ht="16.5" customHeight="1">
      <c r="A1" s="101"/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73" t="s">
        <v>58</v>
      </c>
      <c r="Q1" s="173"/>
      <c r="R1" s="173"/>
      <c r="S1" s="173"/>
      <c r="T1" s="173"/>
      <c r="U1" s="173"/>
    </row>
    <row r="2" spans="1:21" s="32" customFormat="1" ht="26.25" customHeight="1">
      <c r="A2" s="101"/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74" t="s">
        <v>112</v>
      </c>
      <c r="Q2" s="174"/>
      <c r="R2" s="174"/>
      <c r="S2" s="174"/>
      <c r="T2" s="174"/>
      <c r="U2" s="174"/>
    </row>
    <row r="3" spans="1:21" s="32" customFormat="1" ht="8.25" customHeight="1">
      <c r="A3" s="101"/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74"/>
      <c r="Q3" s="174"/>
      <c r="R3" s="174"/>
      <c r="S3" s="174"/>
      <c r="T3" s="174"/>
      <c r="U3" s="174"/>
    </row>
    <row r="4" spans="1:21" s="32" customFormat="1" ht="35.25" customHeight="1">
      <c r="A4" s="175" t="s">
        <v>61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</row>
    <row r="5" spans="1:21" s="33" customFormat="1" ht="28.5" customHeight="1">
      <c r="A5" s="176" t="s">
        <v>97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1" ht="26.25" customHeight="1">
      <c r="A6" s="170" t="s">
        <v>0</v>
      </c>
      <c r="B6" s="170" t="s">
        <v>1</v>
      </c>
      <c r="C6" s="170" t="s">
        <v>45</v>
      </c>
      <c r="D6" s="170" t="s">
        <v>2</v>
      </c>
      <c r="E6" s="171"/>
      <c r="F6" s="162" t="s">
        <v>4</v>
      </c>
      <c r="G6" s="162" t="s">
        <v>5</v>
      </c>
      <c r="H6" s="162" t="s">
        <v>6</v>
      </c>
      <c r="I6" s="162" t="s">
        <v>7</v>
      </c>
      <c r="J6" s="170" t="s">
        <v>48</v>
      </c>
      <c r="K6" s="171"/>
      <c r="L6" s="162" t="s">
        <v>10</v>
      </c>
      <c r="M6" s="169" t="s">
        <v>12</v>
      </c>
      <c r="N6" s="164"/>
      <c r="O6" s="164"/>
      <c r="P6" s="164"/>
      <c r="Q6" s="164"/>
      <c r="R6" s="164"/>
      <c r="S6" s="167" t="s">
        <v>19</v>
      </c>
      <c r="T6" s="167" t="s">
        <v>21</v>
      </c>
      <c r="U6" s="167" t="s">
        <v>56</v>
      </c>
    </row>
    <row r="7" spans="1:21" ht="15" customHeight="1">
      <c r="A7" s="163"/>
      <c r="B7" s="163"/>
      <c r="C7" s="164"/>
      <c r="D7" s="167" t="s">
        <v>3</v>
      </c>
      <c r="E7" s="167" t="s">
        <v>47</v>
      </c>
      <c r="F7" s="163"/>
      <c r="G7" s="163"/>
      <c r="H7" s="163"/>
      <c r="I7" s="163"/>
      <c r="J7" s="167" t="s">
        <v>49</v>
      </c>
      <c r="K7" s="167" t="s">
        <v>9</v>
      </c>
      <c r="L7" s="163"/>
      <c r="M7" s="167" t="s">
        <v>49</v>
      </c>
      <c r="N7" s="164" t="s">
        <v>14</v>
      </c>
      <c r="O7" s="163"/>
      <c r="P7" s="163"/>
      <c r="Q7" s="163"/>
      <c r="R7" s="163"/>
      <c r="S7" s="163"/>
      <c r="T7" s="163"/>
      <c r="U7" s="163"/>
    </row>
    <row r="8" spans="1:21" ht="130.9" customHeight="1">
      <c r="A8" s="163"/>
      <c r="B8" s="163"/>
      <c r="C8" s="164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30" t="s">
        <v>15</v>
      </c>
      <c r="O8" s="30" t="s">
        <v>16</v>
      </c>
      <c r="P8" s="30" t="s">
        <v>17</v>
      </c>
      <c r="Q8" s="30" t="s">
        <v>18</v>
      </c>
      <c r="R8" s="30" t="s">
        <v>50</v>
      </c>
      <c r="S8" s="163"/>
      <c r="T8" s="163"/>
      <c r="U8" s="163"/>
    </row>
    <row r="9" spans="1:21">
      <c r="A9" s="163"/>
      <c r="B9" s="163"/>
      <c r="C9" s="164"/>
      <c r="D9" s="168"/>
      <c r="E9" s="168"/>
      <c r="F9" s="168"/>
      <c r="G9" s="168"/>
      <c r="H9" s="168"/>
      <c r="I9" s="26" t="s">
        <v>8</v>
      </c>
      <c r="J9" s="26" t="s">
        <v>8</v>
      </c>
      <c r="K9" s="26" t="s">
        <v>8</v>
      </c>
      <c r="L9" s="26" t="s">
        <v>11</v>
      </c>
      <c r="M9" s="26" t="s">
        <v>13</v>
      </c>
      <c r="N9" s="26" t="s">
        <v>13</v>
      </c>
      <c r="O9" s="26" t="s">
        <v>13</v>
      </c>
      <c r="P9" s="26" t="s">
        <v>13</v>
      </c>
      <c r="Q9" s="26" t="s">
        <v>13</v>
      </c>
      <c r="R9" s="26"/>
      <c r="S9" s="26" t="s">
        <v>20</v>
      </c>
      <c r="T9" s="26" t="s">
        <v>20</v>
      </c>
      <c r="U9" s="168"/>
    </row>
    <row r="10" spans="1:21">
      <c r="A10" s="29">
        <v>1</v>
      </c>
      <c r="B10" s="29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  <c r="R10" s="26">
        <v>18</v>
      </c>
      <c r="S10" s="26">
        <v>19</v>
      </c>
      <c r="T10" s="26">
        <v>20</v>
      </c>
      <c r="U10" s="26">
        <v>21</v>
      </c>
    </row>
    <row r="11" spans="1:21" s="37" customFormat="1" ht="21" customHeight="1">
      <c r="A11" s="103"/>
      <c r="B11" s="165" t="s">
        <v>62</v>
      </c>
      <c r="C11" s="166"/>
      <c r="D11" s="104"/>
      <c r="E11" s="104"/>
      <c r="F11" s="104"/>
      <c r="G11" s="104"/>
      <c r="H11" s="104"/>
      <c r="I11" s="104"/>
      <c r="J11" s="104"/>
      <c r="K11" s="104"/>
      <c r="L11" s="105"/>
      <c r="M11" s="104"/>
      <c r="N11" s="106"/>
      <c r="O11" s="106"/>
      <c r="P11" s="106"/>
      <c r="Q11" s="104"/>
      <c r="R11" s="106"/>
      <c r="S11" s="104"/>
      <c r="T11" s="104"/>
      <c r="U11" s="107"/>
    </row>
    <row r="12" spans="1:21" s="51" customFormat="1" ht="31.5" customHeight="1">
      <c r="A12" s="172" t="s">
        <v>63</v>
      </c>
      <c r="B12" s="172"/>
      <c r="C12" s="93" t="s">
        <v>22</v>
      </c>
      <c r="D12" s="93" t="s">
        <v>22</v>
      </c>
      <c r="E12" s="93" t="s">
        <v>22</v>
      </c>
      <c r="F12" s="93" t="s">
        <v>22</v>
      </c>
      <c r="G12" s="93" t="s">
        <v>22</v>
      </c>
      <c r="H12" s="93" t="s">
        <v>22</v>
      </c>
      <c r="I12" s="108">
        <f>I13</f>
        <v>29471.199999999997</v>
      </c>
      <c r="J12" s="108">
        <f t="shared" ref="J12:R12" si="0">J13</f>
        <v>24578.799999999999</v>
      </c>
      <c r="K12" s="108">
        <f t="shared" si="0"/>
        <v>23240.6</v>
      </c>
      <c r="L12" s="109">
        <f t="shared" si="0"/>
        <v>728</v>
      </c>
      <c r="M12" s="108">
        <f t="shared" si="0"/>
        <v>16933956.359399997</v>
      </c>
      <c r="N12" s="108">
        <f t="shared" si="0"/>
        <v>0</v>
      </c>
      <c r="O12" s="108">
        <f t="shared" si="0"/>
        <v>0</v>
      </c>
      <c r="P12" s="108">
        <f t="shared" si="0"/>
        <v>0</v>
      </c>
      <c r="Q12" s="108">
        <f t="shared" si="0"/>
        <v>16933956.359399997</v>
      </c>
      <c r="R12" s="108">
        <f t="shared" si="0"/>
        <v>0</v>
      </c>
      <c r="S12" s="110" t="s">
        <v>22</v>
      </c>
      <c r="T12" s="110" t="s">
        <v>22</v>
      </c>
      <c r="U12" s="111" t="s">
        <v>22</v>
      </c>
    </row>
    <row r="13" spans="1:21" s="37" customFormat="1" ht="31.5" customHeight="1">
      <c r="A13" s="160" t="s">
        <v>64</v>
      </c>
      <c r="B13" s="161"/>
      <c r="C13" s="93" t="s">
        <v>22</v>
      </c>
      <c r="D13" s="93" t="s">
        <v>22</v>
      </c>
      <c r="E13" s="93" t="s">
        <v>22</v>
      </c>
      <c r="F13" s="93" t="s">
        <v>22</v>
      </c>
      <c r="G13" s="93" t="s">
        <v>22</v>
      </c>
      <c r="H13" s="93" t="s">
        <v>22</v>
      </c>
      <c r="I13" s="94">
        <f>SUM(I14:I23)</f>
        <v>29471.199999999997</v>
      </c>
      <c r="J13" s="94">
        <f t="shared" ref="J13:R13" si="1">SUM(J14:J23)</f>
        <v>24578.799999999999</v>
      </c>
      <c r="K13" s="94">
        <f t="shared" si="1"/>
        <v>23240.6</v>
      </c>
      <c r="L13" s="95">
        <f t="shared" si="1"/>
        <v>728</v>
      </c>
      <c r="M13" s="94">
        <f t="shared" si="1"/>
        <v>16933956.359399997</v>
      </c>
      <c r="N13" s="94">
        <f t="shared" si="1"/>
        <v>0</v>
      </c>
      <c r="O13" s="94">
        <f t="shared" si="1"/>
        <v>0</v>
      </c>
      <c r="P13" s="94">
        <f t="shared" si="1"/>
        <v>0</v>
      </c>
      <c r="Q13" s="94">
        <f t="shared" si="1"/>
        <v>16933956.359399997</v>
      </c>
      <c r="R13" s="94">
        <f t="shared" si="1"/>
        <v>0</v>
      </c>
      <c r="S13" s="110" t="s">
        <v>22</v>
      </c>
      <c r="T13" s="110" t="s">
        <v>22</v>
      </c>
      <c r="U13" s="112" t="s">
        <v>22</v>
      </c>
    </row>
    <row r="14" spans="1:21" s="37" customFormat="1" ht="39">
      <c r="A14" s="113">
        <v>1</v>
      </c>
      <c r="B14" s="114" t="s">
        <v>65</v>
      </c>
      <c r="C14" s="8" t="s">
        <v>46</v>
      </c>
      <c r="D14" s="96">
        <v>1983</v>
      </c>
      <c r="E14" s="115" t="s">
        <v>22</v>
      </c>
      <c r="F14" s="96" t="s">
        <v>23</v>
      </c>
      <c r="G14" s="96">
        <v>5</v>
      </c>
      <c r="H14" s="96">
        <v>4</v>
      </c>
      <c r="I14" s="98">
        <v>3502</v>
      </c>
      <c r="J14" s="98">
        <v>2747.6</v>
      </c>
      <c r="K14" s="98">
        <v>2713.1</v>
      </c>
      <c r="L14" s="99">
        <v>88</v>
      </c>
      <c r="M14" s="34">
        <f>Q14</f>
        <v>385525.99540000001</v>
      </c>
      <c r="N14" s="116">
        <v>0</v>
      </c>
      <c r="O14" s="116">
        <v>0</v>
      </c>
      <c r="P14" s="116">
        <v>0</v>
      </c>
      <c r="Q14" s="34">
        <f ca="1">'Таблица 3'!C10</f>
        <v>385525.99540000001</v>
      </c>
      <c r="R14" s="117">
        <v>0</v>
      </c>
      <c r="S14" s="117">
        <f>M14/J14</f>
        <v>140.31372667054885</v>
      </c>
      <c r="T14" s="118">
        <v>305.97533875598089</v>
      </c>
      <c r="U14" s="36" t="s">
        <v>60</v>
      </c>
    </row>
    <row r="15" spans="1:21" s="37" customFormat="1" ht="39">
      <c r="A15" s="119">
        <v>2</v>
      </c>
      <c r="B15" s="114" t="s">
        <v>66</v>
      </c>
      <c r="C15" s="8" t="s">
        <v>46</v>
      </c>
      <c r="D15" s="96">
        <v>1953</v>
      </c>
      <c r="E15" s="115" t="s">
        <v>22</v>
      </c>
      <c r="F15" s="96" t="s">
        <v>23</v>
      </c>
      <c r="G15" s="96">
        <v>2</v>
      </c>
      <c r="H15" s="96">
        <v>1</v>
      </c>
      <c r="I15" s="98">
        <v>431.2</v>
      </c>
      <c r="J15" s="98">
        <v>389.2</v>
      </c>
      <c r="K15" s="98">
        <v>389.2</v>
      </c>
      <c r="L15" s="99">
        <v>20</v>
      </c>
      <c r="M15" s="34">
        <f t="shared" ref="M15:M23" si="2">Q15</f>
        <v>709480.46400000004</v>
      </c>
      <c r="N15" s="116">
        <v>0</v>
      </c>
      <c r="O15" s="116">
        <v>0</v>
      </c>
      <c r="P15" s="116">
        <v>0</v>
      </c>
      <c r="Q15" s="34">
        <f ca="1">'Таблица 3'!C11</f>
        <v>709480.46400000004</v>
      </c>
      <c r="R15" s="117">
        <v>0</v>
      </c>
      <c r="S15" s="117">
        <f t="shared" ref="S15:S23" si="3">M15/J15</f>
        <v>1822.92</v>
      </c>
      <c r="T15" s="118">
        <v>1822.92</v>
      </c>
      <c r="U15" s="36" t="s">
        <v>60</v>
      </c>
    </row>
    <row r="16" spans="1:21" s="37" customFormat="1" ht="39">
      <c r="A16" s="119">
        <v>3</v>
      </c>
      <c r="B16" s="114" t="s">
        <v>67</v>
      </c>
      <c r="C16" s="8" t="s">
        <v>46</v>
      </c>
      <c r="D16" s="96">
        <v>1974</v>
      </c>
      <c r="E16" s="115" t="s">
        <v>68</v>
      </c>
      <c r="F16" s="96" t="s">
        <v>23</v>
      </c>
      <c r="G16" s="96">
        <v>2</v>
      </c>
      <c r="H16" s="96">
        <v>2</v>
      </c>
      <c r="I16" s="98">
        <v>805.3</v>
      </c>
      <c r="J16" s="98">
        <v>749.5</v>
      </c>
      <c r="K16" s="98">
        <v>749.5</v>
      </c>
      <c r="L16" s="99">
        <v>28</v>
      </c>
      <c r="M16" s="34">
        <f t="shared" si="2"/>
        <v>294081.31</v>
      </c>
      <c r="N16" s="116">
        <v>0</v>
      </c>
      <c r="O16" s="116">
        <v>0</v>
      </c>
      <c r="P16" s="116">
        <v>0</v>
      </c>
      <c r="Q16" s="34">
        <f ca="1">'Таблица 3'!C12</f>
        <v>294081.31</v>
      </c>
      <c r="R16" s="117">
        <v>0</v>
      </c>
      <c r="S16" s="117">
        <f t="shared" si="3"/>
        <v>392.36999332888593</v>
      </c>
      <c r="T16" s="118"/>
      <c r="U16" s="36" t="s">
        <v>60</v>
      </c>
    </row>
    <row r="17" spans="1:21" s="37" customFormat="1" ht="39">
      <c r="A17" s="119">
        <v>4</v>
      </c>
      <c r="B17" s="114" t="s">
        <v>69</v>
      </c>
      <c r="C17" s="8" t="s">
        <v>46</v>
      </c>
      <c r="D17" s="96">
        <v>1956</v>
      </c>
      <c r="E17" s="115" t="s">
        <v>22</v>
      </c>
      <c r="F17" s="96" t="s">
        <v>23</v>
      </c>
      <c r="G17" s="96">
        <v>2</v>
      </c>
      <c r="H17" s="96">
        <v>2</v>
      </c>
      <c r="I17" s="98">
        <v>427</v>
      </c>
      <c r="J17" s="98">
        <v>382.5</v>
      </c>
      <c r="K17" s="98">
        <v>382.5</v>
      </c>
      <c r="L17" s="99">
        <v>18</v>
      </c>
      <c r="M17" s="34">
        <f t="shared" si="2"/>
        <v>662796</v>
      </c>
      <c r="N17" s="116">
        <v>0</v>
      </c>
      <c r="O17" s="116">
        <v>0</v>
      </c>
      <c r="P17" s="116">
        <v>0</v>
      </c>
      <c r="Q17" s="34">
        <f ca="1">'Таблица 3'!C13</f>
        <v>662796</v>
      </c>
      <c r="R17" s="117">
        <v>0</v>
      </c>
      <c r="S17" s="117">
        <f t="shared" si="3"/>
        <v>1732.8</v>
      </c>
      <c r="T17" s="118">
        <v>1732.8000000000002</v>
      </c>
      <c r="U17" s="36" t="s">
        <v>60</v>
      </c>
    </row>
    <row r="18" spans="1:21" s="37" customFormat="1" ht="39">
      <c r="A18" s="119">
        <v>5</v>
      </c>
      <c r="B18" s="114" t="s">
        <v>70</v>
      </c>
      <c r="C18" s="8" t="s">
        <v>46</v>
      </c>
      <c r="D18" s="96">
        <v>1976</v>
      </c>
      <c r="E18" s="97" t="s">
        <v>22</v>
      </c>
      <c r="F18" s="96" t="s">
        <v>23</v>
      </c>
      <c r="G18" s="96">
        <v>2</v>
      </c>
      <c r="H18" s="96">
        <v>2</v>
      </c>
      <c r="I18" s="98">
        <v>970.4</v>
      </c>
      <c r="J18" s="98">
        <v>621.6</v>
      </c>
      <c r="K18" s="98">
        <v>537.9</v>
      </c>
      <c r="L18" s="99">
        <v>14</v>
      </c>
      <c r="M18" s="34">
        <f t="shared" si="2"/>
        <v>932246.4</v>
      </c>
      <c r="N18" s="116">
        <v>0</v>
      </c>
      <c r="O18" s="116">
        <v>0</v>
      </c>
      <c r="P18" s="116">
        <v>0</v>
      </c>
      <c r="Q18" s="34">
        <f ca="1">'Таблица 3'!C14</f>
        <v>932246.4</v>
      </c>
      <c r="R18" s="117">
        <v>0</v>
      </c>
      <c r="S18" s="117">
        <f t="shared" si="3"/>
        <v>1499.7528957528957</v>
      </c>
      <c r="T18" s="118">
        <v>1736.3501583162601</v>
      </c>
      <c r="U18" s="36" t="s">
        <v>60</v>
      </c>
    </row>
    <row r="19" spans="1:21" s="37" customFormat="1" ht="39">
      <c r="A19" s="119">
        <v>6</v>
      </c>
      <c r="B19" s="120" t="s">
        <v>71</v>
      </c>
      <c r="C19" s="8" t="s">
        <v>46</v>
      </c>
      <c r="D19" s="96">
        <v>1989</v>
      </c>
      <c r="E19" s="97" t="s">
        <v>68</v>
      </c>
      <c r="F19" s="96" t="s">
        <v>23</v>
      </c>
      <c r="G19" s="96">
        <v>5</v>
      </c>
      <c r="H19" s="96">
        <v>6</v>
      </c>
      <c r="I19" s="98">
        <v>5870.2</v>
      </c>
      <c r="J19" s="98">
        <v>4386.6000000000004</v>
      </c>
      <c r="K19" s="98">
        <v>4386.6000000000004</v>
      </c>
      <c r="L19" s="99">
        <v>140</v>
      </c>
      <c r="M19" s="34">
        <f t="shared" si="2"/>
        <v>4671729</v>
      </c>
      <c r="N19" s="116">
        <v>0</v>
      </c>
      <c r="O19" s="116">
        <v>0</v>
      </c>
      <c r="P19" s="116">
        <v>0</v>
      </c>
      <c r="Q19" s="34">
        <f ca="1">'Таблица 3'!C15</f>
        <v>4671729</v>
      </c>
      <c r="R19" s="117">
        <v>0</v>
      </c>
      <c r="S19" s="117">
        <f t="shared" si="3"/>
        <v>1065</v>
      </c>
      <c r="T19" s="118">
        <v>1065</v>
      </c>
      <c r="U19" s="36" t="s">
        <v>60</v>
      </c>
    </row>
    <row r="20" spans="1:21" s="37" customFormat="1" ht="39">
      <c r="A20" s="119">
        <v>7</v>
      </c>
      <c r="B20" s="120" t="s">
        <v>72</v>
      </c>
      <c r="C20" s="8" t="s">
        <v>46</v>
      </c>
      <c r="D20" s="96">
        <v>2009</v>
      </c>
      <c r="E20" s="97" t="s">
        <v>22</v>
      </c>
      <c r="F20" s="96" t="s">
        <v>23</v>
      </c>
      <c r="G20" s="96">
        <v>5</v>
      </c>
      <c r="H20" s="96">
        <v>4</v>
      </c>
      <c r="I20" s="98">
        <v>3061.8</v>
      </c>
      <c r="J20" s="98">
        <v>2749.8</v>
      </c>
      <c r="K20" s="98">
        <v>2749.8</v>
      </c>
      <c r="L20" s="99">
        <v>94</v>
      </c>
      <c r="M20" s="34">
        <f t="shared" si="2"/>
        <v>2928537</v>
      </c>
      <c r="N20" s="116">
        <v>0</v>
      </c>
      <c r="O20" s="116">
        <v>0</v>
      </c>
      <c r="P20" s="116">
        <v>0</v>
      </c>
      <c r="Q20" s="34">
        <f ca="1">'Таблица 3'!C16</f>
        <v>2928537</v>
      </c>
      <c r="R20" s="117">
        <v>0</v>
      </c>
      <c r="S20" s="117">
        <f t="shared" si="3"/>
        <v>1065</v>
      </c>
      <c r="T20" s="118">
        <v>1065</v>
      </c>
      <c r="U20" s="36" t="s">
        <v>60</v>
      </c>
    </row>
    <row r="21" spans="1:21" s="37" customFormat="1" ht="39">
      <c r="A21" s="119">
        <v>8</v>
      </c>
      <c r="B21" s="114" t="s">
        <v>73</v>
      </c>
      <c r="C21" s="8" t="s">
        <v>46</v>
      </c>
      <c r="D21" s="96">
        <v>1989</v>
      </c>
      <c r="E21" s="97" t="s">
        <v>22</v>
      </c>
      <c r="F21" s="96" t="s">
        <v>23</v>
      </c>
      <c r="G21" s="96">
        <v>5</v>
      </c>
      <c r="H21" s="96">
        <v>1</v>
      </c>
      <c r="I21" s="98">
        <v>3049.3</v>
      </c>
      <c r="J21" s="98">
        <v>2534.5</v>
      </c>
      <c r="K21" s="98">
        <v>2534.5</v>
      </c>
      <c r="L21" s="99">
        <v>75</v>
      </c>
      <c r="M21" s="34">
        <f t="shared" si="2"/>
        <v>3289578.24</v>
      </c>
      <c r="N21" s="116">
        <v>0</v>
      </c>
      <c r="O21" s="116">
        <v>0</v>
      </c>
      <c r="P21" s="116">
        <v>0</v>
      </c>
      <c r="Q21" s="34">
        <f ca="1">'Таблица 3'!C17</f>
        <v>3289578.24</v>
      </c>
      <c r="R21" s="117">
        <v>0</v>
      </c>
      <c r="S21" s="117">
        <f t="shared" si="3"/>
        <v>1297.92</v>
      </c>
      <c r="T21" s="118">
        <v>1297.92</v>
      </c>
      <c r="U21" s="36" t="s">
        <v>60</v>
      </c>
    </row>
    <row r="22" spans="1:21" s="37" customFormat="1" ht="39">
      <c r="A22" s="119">
        <v>9</v>
      </c>
      <c r="B22" s="114" t="s">
        <v>74</v>
      </c>
      <c r="C22" s="8" t="s">
        <v>46</v>
      </c>
      <c r="D22" s="96">
        <v>1999</v>
      </c>
      <c r="E22" s="96">
        <v>7</v>
      </c>
      <c r="F22" s="96" t="s">
        <v>23</v>
      </c>
      <c r="G22" s="96">
        <v>7</v>
      </c>
      <c r="H22" s="96">
        <v>3</v>
      </c>
      <c r="I22" s="98">
        <v>7520</v>
      </c>
      <c r="J22" s="98">
        <v>6209</v>
      </c>
      <c r="K22" s="98">
        <v>5296.4</v>
      </c>
      <c r="L22" s="99">
        <v>107</v>
      </c>
      <c r="M22" s="34">
        <f t="shared" si="2"/>
        <v>1446200.28</v>
      </c>
      <c r="N22" s="116">
        <v>0</v>
      </c>
      <c r="O22" s="116">
        <v>0</v>
      </c>
      <c r="P22" s="116">
        <v>0</v>
      </c>
      <c r="Q22" s="34">
        <f ca="1">'Таблица 3'!C18</f>
        <v>1446200.28</v>
      </c>
      <c r="R22" s="117">
        <v>0</v>
      </c>
      <c r="S22" s="117">
        <f t="shared" si="3"/>
        <v>232.92000000000002</v>
      </c>
      <c r="T22" s="118"/>
      <c r="U22" s="36" t="s">
        <v>60</v>
      </c>
    </row>
    <row r="23" spans="1:21" s="37" customFormat="1" ht="39">
      <c r="A23" s="119">
        <v>10</v>
      </c>
      <c r="B23" s="114" t="s">
        <v>75</v>
      </c>
      <c r="C23" s="8" t="s">
        <v>46</v>
      </c>
      <c r="D23" s="96">
        <v>1994</v>
      </c>
      <c r="E23" s="97" t="s">
        <v>22</v>
      </c>
      <c r="F23" s="96" t="s">
        <v>23</v>
      </c>
      <c r="G23" s="96">
        <v>5</v>
      </c>
      <c r="H23" s="96">
        <v>5</v>
      </c>
      <c r="I23" s="98">
        <v>3834</v>
      </c>
      <c r="J23" s="98">
        <v>3808.5</v>
      </c>
      <c r="K23" s="98">
        <v>3501.1</v>
      </c>
      <c r="L23" s="99">
        <v>144</v>
      </c>
      <c r="M23" s="34">
        <f t="shared" si="2"/>
        <v>1613781.67</v>
      </c>
      <c r="N23" s="116">
        <v>0</v>
      </c>
      <c r="O23" s="116">
        <v>0</v>
      </c>
      <c r="P23" s="116">
        <v>0</v>
      </c>
      <c r="Q23" s="34">
        <f ca="1">'Таблица 3'!C19</f>
        <v>1613781.67</v>
      </c>
      <c r="R23" s="117">
        <v>0</v>
      </c>
      <c r="S23" s="117">
        <f t="shared" si="3"/>
        <v>423.73156623342521</v>
      </c>
      <c r="T23" s="118">
        <v>1745.2707932256792</v>
      </c>
      <c r="U23" s="36" t="s">
        <v>60</v>
      </c>
    </row>
    <row r="24" spans="1:21" s="37" customFormat="1">
      <c r="A24" s="121"/>
      <c r="B24" s="165" t="s">
        <v>76</v>
      </c>
      <c r="C24" s="166"/>
      <c r="D24" s="123"/>
      <c r="E24" s="123"/>
      <c r="F24" s="123"/>
      <c r="G24" s="123"/>
      <c r="H24" s="123"/>
      <c r="I24" s="117"/>
      <c r="J24" s="117"/>
      <c r="K24" s="117"/>
      <c r="L24" s="124"/>
      <c r="M24" s="117"/>
      <c r="N24" s="117"/>
      <c r="O24" s="117"/>
      <c r="P24" s="117"/>
      <c r="Q24" s="117"/>
      <c r="R24" s="117"/>
      <c r="S24" s="123"/>
      <c r="T24" s="123"/>
      <c r="U24" s="123"/>
    </row>
    <row r="25" spans="1:21" s="51" customFormat="1" ht="27" customHeight="1">
      <c r="A25" s="172" t="s">
        <v>63</v>
      </c>
      <c r="B25" s="172"/>
      <c r="C25" s="125" t="s">
        <v>22</v>
      </c>
      <c r="D25" s="126" t="s">
        <v>22</v>
      </c>
      <c r="E25" s="126" t="s">
        <v>22</v>
      </c>
      <c r="F25" s="126" t="s">
        <v>22</v>
      </c>
      <c r="G25" s="126" t="s">
        <v>22</v>
      </c>
      <c r="H25" s="126" t="s">
        <v>22</v>
      </c>
      <c r="I25" s="127">
        <f>I26</f>
        <v>11833.300000000001</v>
      </c>
      <c r="J25" s="127">
        <f t="shared" ref="J25:R25" si="4">J26</f>
        <v>10555.429999999998</v>
      </c>
      <c r="K25" s="127">
        <f t="shared" si="4"/>
        <v>10555.429999999998</v>
      </c>
      <c r="L25" s="128">
        <f t="shared" si="4"/>
        <v>407</v>
      </c>
      <c r="M25" s="127">
        <f t="shared" si="4"/>
        <v>6884361.6299999999</v>
      </c>
      <c r="N25" s="127">
        <f t="shared" si="4"/>
        <v>0</v>
      </c>
      <c r="O25" s="127">
        <f t="shared" si="4"/>
        <v>0</v>
      </c>
      <c r="P25" s="127">
        <f t="shared" si="4"/>
        <v>0</v>
      </c>
      <c r="Q25" s="127">
        <f t="shared" si="4"/>
        <v>6884361.6299999999</v>
      </c>
      <c r="R25" s="127">
        <f t="shared" si="4"/>
        <v>0</v>
      </c>
      <c r="S25" s="126" t="s">
        <v>22</v>
      </c>
      <c r="T25" s="129" t="s">
        <v>22</v>
      </c>
      <c r="U25" s="129" t="s">
        <v>22</v>
      </c>
    </row>
    <row r="26" spans="1:21" s="51" customFormat="1" ht="27" customHeight="1">
      <c r="A26" s="160" t="s">
        <v>64</v>
      </c>
      <c r="B26" s="161"/>
      <c r="C26" s="125" t="s">
        <v>22</v>
      </c>
      <c r="D26" s="126" t="s">
        <v>22</v>
      </c>
      <c r="E26" s="126" t="s">
        <v>22</v>
      </c>
      <c r="F26" s="126" t="s">
        <v>22</v>
      </c>
      <c r="G26" s="126" t="s">
        <v>22</v>
      </c>
      <c r="H26" s="126" t="s">
        <v>22</v>
      </c>
      <c r="I26" s="127">
        <f>SUM(I27:I34)</f>
        <v>11833.300000000001</v>
      </c>
      <c r="J26" s="127">
        <f t="shared" ref="J26:R26" si="5">SUM(J27:J34)</f>
        <v>10555.429999999998</v>
      </c>
      <c r="K26" s="127">
        <f t="shared" si="5"/>
        <v>10555.429999999998</v>
      </c>
      <c r="L26" s="128">
        <f t="shared" si="5"/>
        <v>407</v>
      </c>
      <c r="M26" s="127">
        <f t="shared" si="5"/>
        <v>6884361.6299999999</v>
      </c>
      <c r="N26" s="127">
        <f t="shared" si="5"/>
        <v>0</v>
      </c>
      <c r="O26" s="127">
        <f t="shared" si="5"/>
        <v>0</v>
      </c>
      <c r="P26" s="127">
        <f t="shared" si="5"/>
        <v>0</v>
      </c>
      <c r="Q26" s="127">
        <f t="shared" si="5"/>
        <v>6884361.6299999999</v>
      </c>
      <c r="R26" s="127">
        <f t="shared" si="5"/>
        <v>0</v>
      </c>
      <c r="S26" s="126" t="s">
        <v>22</v>
      </c>
      <c r="T26" s="129" t="s">
        <v>22</v>
      </c>
      <c r="U26" s="129" t="s">
        <v>22</v>
      </c>
    </row>
    <row r="27" spans="1:21" s="37" customFormat="1" ht="39">
      <c r="A27" s="130">
        <v>1</v>
      </c>
      <c r="B27" s="114" t="s">
        <v>77</v>
      </c>
      <c r="C27" s="8" t="s">
        <v>46</v>
      </c>
      <c r="D27" s="131">
        <v>1949</v>
      </c>
      <c r="E27" s="131" t="s">
        <v>68</v>
      </c>
      <c r="F27" s="132" t="s">
        <v>78</v>
      </c>
      <c r="G27" s="133">
        <v>2</v>
      </c>
      <c r="H27" s="133">
        <v>2</v>
      </c>
      <c r="I27" s="117">
        <v>458.9</v>
      </c>
      <c r="J27" s="117">
        <v>420.3</v>
      </c>
      <c r="K27" s="117">
        <v>420.3</v>
      </c>
      <c r="L27" s="124">
        <v>25</v>
      </c>
      <c r="M27" s="117">
        <f>Q27</f>
        <v>601029</v>
      </c>
      <c r="N27" s="117">
        <v>0</v>
      </c>
      <c r="O27" s="117">
        <v>0</v>
      </c>
      <c r="P27" s="117">
        <v>0</v>
      </c>
      <c r="Q27" s="117">
        <f ca="1">'Таблица 3'!C23</f>
        <v>601029</v>
      </c>
      <c r="R27" s="117">
        <v>0</v>
      </c>
      <c r="S27" s="117">
        <f>M27/J27</f>
        <v>1430</v>
      </c>
      <c r="T27" s="117"/>
      <c r="U27" s="134" t="s">
        <v>93</v>
      </c>
    </row>
    <row r="28" spans="1:21" s="37" customFormat="1" ht="39">
      <c r="A28" s="135">
        <v>2</v>
      </c>
      <c r="B28" s="136" t="s">
        <v>79</v>
      </c>
      <c r="C28" s="8" t="s">
        <v>46</v>
      </c>
      <c r="D28" s="137">
        <v>1977</v>
      </c>
      <c r="E28" s="138" t="s">
        <v>22</v>
      </c>
      <c r="F28" s="132" t="s">
        <v>78</v>
      </c>
      <c r="G28" s="138">
        <v>2</v>
      </c>
      <c r="H28" s="138">
        <v>2</v>
      </c>
      <c r="I28" s="139">
        <v>792</v>
      </c>
      <c r="J28" s="139">
        <v>728</v>
      </c>
      <c r="K28" s="139">
        <v>728</v>
      </c>
      <c r="L28" s="140">
        <v>26</v>
      </c>
      <c r="M28" s="117">
        <f t="shared" ref="M28:M34" si="6">Q28</f>
        <v>302229.2</v>
      </c>
      <c r="N28" s="117">
        <v>0</v>
      </c>
      <c r="O28" s="117">
        <v>0</v>
      </c>
      <c r="P28" s="117">
        <v>0</v>
      </c>
      <c r="Q28" s="117">
        <f ca="1">'Таблица 3'!C24</f>
        <v>302229.2</v>
      </c>
      <c r="R28" s="117">
        <v>0</v>
      </c>
      <c r="S28" s="117">
        <f t="shared" ref="S28:S34" si="7">M28/J28</f>
        <v>415.15000000000003</v>
      </c>
      <c r="T28" s="141">
        <v>415.15000000000003</v>
      </c>
      <c r="U28" s="134" t="s">
        <v>93</v>
      </c>
    </row>
    <row r="29" spans="1:21" s="37" customFormat="1" ht="39">
      <c r="A29" s="135">
        <v>3</v>
      </c>
      <c r="B29" s="136" t="s">
        <v>80</v>
      </c>
      <c r="C29" s="8" t="s">
        <v>46</v>
      </c>
      <c r="D29" s="137">
        <v>1969</v>
      </c>
      <c r="E29" s="138" t="s">
        <v>22</v>
      </c>
      <c r="F29" s="132" t="s">
        <v>78</v>
      </c>
      <c r="G29" s="138">
        <v>2</v>
      </c>
      <c r="H29" s="138">
        <v>2</v>
      </c>
      <c r="I29" s="139">
        <v>794</v>
      </c>
      <c r="J29" s="139">
        <v>740</v>
      </c>
      <c r="K29" s="139">
        <v>740</v>
      </c>
      <c r="L29" s="140">
        <v>26</v>
      </c>
      <c r="M29" s="117">
        <f t="shared" si="6"/>
        <v>19513.8</v>
      </c>
      <c r="N29" s="117">
        <v>0</v>
      </c>
      <c r="O29" s="117">
        <v>0</v>
      </c>
      <c r="P29" s="117">
        <v>0</v>
      </c>
      <c r="Q29" s="117">
        <f ca="1">'Таблица 3'!C25</f>
        <v>19513.8</v>
      </c>
      <c r="R29" s="117">
        <v>0</v>
      </c>
      <c r="S29" s="117">
        <f t="shared" si="7"/>
        <v>26.369999999999997</v>
      </c>
      <c r="T29" s="141">
        <v>26.369999999999997</v>
      </c>
      <c r="U29" s="134" t="s">
        <v>93</v>
      </c>
    </row>
    <row r="30" spans="1:21" s="37" customFormat="1" ht="39">
      <c r="A30" s="135">
        <v>4</v>
      </c>
      <c r="B30" s="136" t="s">
        <v>81</v>
      </c>
      <c r="C30" s="8" t="s">
        <v>46</v>
      </c>
      <c r="D30" s="137" t="s">
        <v>82</v>
      </c>
      <c r="E30" s="138" t="s">
        <v>68</v>
      </c>
      <c r="F30" s="132" t="s">
        <v>78</v>
      </c>
      <c r="G30" s="138" t="s">
        <v>83</v>
      </c>
      <c r="H30" s="138">
        <v>5</v>
      </c>
      <c r="I30" s="139">
        <v>8083.8</v>
      </c>
      <c r="J30" s="139">
        <v>7099.9</v>
      </c>
      <c r="K30" s="139">
        <v>7099.9</v>
      </c>
      <c r="L30" s="140">
        <v>259</v>
      </c>
      <c r="M30" s="117">
        <f t="shared" si="6"/>
        <v>3225889.99</v>
      </c>
      <c r="N30" s="117">
        <v>0</v>
      </c>
      <c r="O30" s="117">
        <v>0</v>
      </c>
      <c r="P30" s="117">
        <v>0</v>
      </c>
      <c r="Q30" s="117">
        <f ca="1">'Таблица 3'!C26</f>
        <v>3225889.99</v>
      </c>
      <c r="R30" s="117">
        <v>0</v>
      </c>
      <c r="S30" s="117">
        <f t="shared" si="7"/>
        <v>454.35710221270728</v>
      </c>
      <c r="T30" s="141"/>
      <c r="U30" s="134" t="s">
        <v>93</v>
      </c>
    </row>
    <row r="31" spans="1:21" s="37" customFormat="1" ht="39">
      <c r="A31" s="142">
        <v>5</v>
      </c>
      <c r="B31" s="136" t="s">
        <v>84</v>
      </c>
      <c r="C31" s="8" t="s">
        <v>46</v>
      </c>
      <c r="D31" s="137">
        <v>1951</v>
      </c>
      <c r="E31" s="138" t="s">
        <v>22</v>
      </c>
      <c r="F31" s="132" t="s">
        <v>78</v>
      </c>
      <c r="G31" s="138">
        <v>2</v>
      </c>
      <c r="H31" s="138">
        <v>2</v>
      </c>
      <c r="I31" s="139">
        <v>468</v>
      </c>
      <c r="J31" s="139">
        <v>440.63</v>
      </c>
      <c r="K31" s="139">
        <v>440.63</v>
      </c>
      <c r="L31" s="140">
        <v>18</v>
      </c>
      <c r="M31" s="117">
        <f t="shared" si="6"/>
        <v>630100.9</v>
      </c>
      <c r="N31" s="117">
        <v>0</v>
      </c>
      <c r="O31" s="117">
        <v>0</v>
      </c>
      <c r="P31" s="117">
        <v>0</v>
      </c>
      <c r="Q31" s="117">
        <f ca="1">'Таблица 3'!C27</f>
        <v>630100.9</v>
      </c>
      <c r="R31" s="117">
        <v>0</v>
      </c>
      <c r="S31" s="117">
        <f t="shared" si="7"/>
        <v>1430</v>
      </c>
      <c r="T31" s="141">
        <v>510.46000000000004</v>
      </c>
      <c r="U31" s="134" t="s">
        <v>93</v>
      </c>
    </row>
    <row r="32" spans="1:21" s="37" customFormat="1" ht="39">
      <c r="A32" s="135">
        <v>6</v>
      </c>
      <c r="B32" s="136" t="s">
        <v>85</v>
      </c>
      <c r="C32" s="8" t="s">
        <v>46</v>
      </c>
      <c r="D32" s="137">
        <v>1956</v>
      </c>
      <c r="E32" s="138" t="s">
        <v>22</v>
      </c>
      <c r="F32" s="132" t="s">
        <v>78</v>
      </c>
      <c r="G32" s="138">
        <v>2</v>
      </c>
      <c r="H32" s="138">
        <v>2</v>
      </c>
      <c r="I32" s="139">
        <v>428</v>
      </c>
      <c r="J32" s="139">
        <v>390</v>
      </c>
      <c r="K32" s="139">
        <v>390</v>
      </c>
      <c r="L32" s="140">
        <v>23</v>
      </c>
      <c r="M32" s="117">
        <f t="shared" si="6"/>
        <v>745209.41999999993</v>
      </c>
      <c r="N32" s="117">
        <v>0</v>
      </c>
      <c r="O32" s="117">
        <v>0</v>
      </c>
      <c r="P32" s="117">
        <v>0</v>
      </c>
      <c r="Q32" s="117">
        <f ca="1">'Таблица 3'!C28</f>
        <v>745209.41999999993</v>
      </c>
      <c r="R32" s="117">
        <v>0</v>
      </c>
      <c r="S32" s="117">
        <f t="shared" si="7"/>
        <v>1910.7933846153844</v>
      </c>
      <c r="T32" s="141">
        <v>1910.7933846153844</v>
      </c>
      <c r="U32" s="134" t="s">
        <v>93</v>
      </c>
    </row>
    <row r="33" spans="1:21" s="37" customFormat="1" ht="39">
      <c r="A33" s="135">
        <v>7</v>
      </c>
      <c r="B33" s="136" t="s">
        <v>86</v>
      </c>
      <c r="C33" s="8" t="s">
        <v>46</v>
      </c>
      <c r="D33" s="137">
        <v>1955</v>
      </c>
      <c r="E33" s="138" t="s">
        <v>22</v>
      </c>
      <c r="F33" s="132" t="s">
        <v>78</v>
      </c>
      <c r="G33" s="138">
        <v>2</v>
      </c>
      <c r="H33" s="138">
        <v>2</v>
      </c>
      <c r="I33" s="139">
        <v>448</v>
      </c>
      <c r="J33" s="139">
        <v>404</v>
      </c>
      <c r="K33" s="139">
        <v>404</v>
      </c>
      <c r="L33" s="140">
        <v>15</v>
      </c>
      <c r="M33" s="117">
        <f t="shared" si="6"/>
        <v>841200.72000000009</v>
      </c>
      <c r="N33" s="117">
        <v>0</v>
      </c>
      <c r="O33" s="117">
        <v>0</v>
      </c>
      <c r="P33" s="117">
        <v>0</v>
      </c>
      <c r="Q33" s="117">
        <f ca="1">'Таблица 3'!C29</f>
        <v>841200.72000000009</v>
      </c>
      <c r="R33" s="117">
        <v>0</v>
      </c>
      <c r="S33" s="117">
        <f t="shared" si="7"/>
        <v>2082.1800000000003</v>
      </c>
      <c r="T33" s="141">
        <v>2082.1800000000003</v>
      </c>
      <c r="U33" s="134" t="s">
        <v>93</v>
      </c>
    </row>
    <row r="34" spans="1:21" s="37" customFormat="1" ht="39.75" customHeight="1">
      <c r="A34" s="135">
        <v>8</v>
      </c>
      <c r="B34" s="114" t="s">
        <v>87</v>
      </c>
      <c r="C34" s="8" t="s">
        <v>46</v>
      </c>
      <c r="D34" s="143">
        <v>1955</v>
      </c>
      <c r="E34" s="144" t="s">
        <v>68</v>
      </c>
      <c r="F34" s="143" t="s">
        <v>110</v>
      </c>
      <c r="G34" s="143">
        <v>2</v>
      </c>
      <c r="H34" s="143">
        <v>2</v>
      </c>
      <c r="I34" s="145">
        <v>360.6</v>
      </c>
      <c r="J34" s="145">
        <v>332.6</v>
      </c>
      <c r="K34" s="98">
        <v>332.6</v>
      </c>
      <c r="L34" s="150">
        <v>15</v>
      </c>
      <c r="M34" s="117">
        <f t="shared" si="6"/>
        <v>519188.6</v>
      </c>
      <c r="N34" s="117">
        <v>0</v>
      </c>
      <c r="O34" s="117">
        <v>0</v>
      </c>
      <c r="P34" s="117">
        <v>0</v>
      </c>
      <c r="Q34" s="117">
        <f ca="1">'Таблица 3'!C30</f>
        <v>519188.6</v>
      </c>
      <c r="R34" s="117">
        <v>0</v>
      </c>
      <c r="S34" s="117">
        <f t="shared" si="7"/>
        <v>1560.9999999999998</v>
      </c>
      <c r="T34" s="141"/>
      <c r="U34" s="134" t="s">
        <v>93</v>
      </c>
    </row>
    <row r="35" spans="1:21" s="37" customFormat="1">
      <c r="A35" s="121"/>
      <c r="B35" s="122" t="s">
        <v>88</v>
      </c>
      <c r="C35" s="146"/>
      <c r="D35" s="123"/>
      <c r="E35" s="123"/>
      <c r="F35" s="123"/>
      <c r="G35" s="123"/>
      <c r="H35" s="123"/>
      <c r="I35" s="117"/>
      <c r="J35" s="117"/>
      <c r="K35" s="117"/>
      <c r="L35" s="124"/>
      <c r="M35" s="117"/>
      <c r="N35" s="117"/>
      <c r="O35" s="117"/>
      <c r="P35" s="117"/>
      <c r="Q35" s="117"/>
      <c r="R35" s="117"/>
      <c r="S35" s="123"/>
      <c r="T35" s="123"/>
      <c r="U35" s="123"/>
    </row>
    <row r="36" spans="1:21" s="51" customFormat="1" ht="29.25" customHeight="1">
      <c r="A36" s="172" t="s">
        <v>63</v>
      </c>
      <c r="B36" s="172"/>
      <c r="C36" s="126" t="s">
        <v>22</v>
      </c>
      <c r="D36" s="126" t="s">
        <v>22</v>
      </c>
      <c r="E36" s="126" t="s">
        <v>22</v>
      </c>
      <c r="F36" s="126" t="s">
        <v>22</v>
      </c>
      <c r="G36" s="126" t="s">
        <v>22</v>
      </c>
      <c r="H36" s="126" t="s">
        <v>22</v>
      </c>
      <c r="I36" s="127">
        <f>I37</f>
        <v>6686</v>
      </c>
      <c r="J36" s="127">
        <f t="shared" ref="J36:R36" si="8">J37</f>
        <v>5595.4</v>
      </c>
      <c r="K36" s="127">
        <f t="shared" si="8"/>
        <v>5595.4</v>
      </c>
      <c r="L36" s="128">
        <f t="shared" si="8"/>
        <v>197</v>
      </c>
      <c r="M36" s="127">
        <f t="shared" si="8"/>
        <v>8484449.4900000002</v>
      </c>
      <c r="N36" s="127">
        <f t="shared" si="8"/>
        <v>0</v>
      </c>
      <c r="O36" s="127">
        <f t="shared" si="8"/>
        <v>0</v>
      </c>
      <c r="P36" s="127">
        <f t="shared" si="8"/>
        <v>0</v>
      </c>
      <c r="Q36" s="127">
        <f t="shared" si="8"/>
        <v>8484449.4900000002</v>
      </c>
      <c r="R36" s="127">
        <f t="shared" si="8"/>
        <v>0</v>
      </c>
      <c r="S36" s="126" t="s">
        <v>22</v>
      </c>
      <c r="T36" s="126" t="s">
        <v>22</v>
      </c>
      <c r="U36" s="126" t="s">
        <v>22</v>
      </c>
    </row>
    <row r="37" spans="1:21" s="51" customFormat="1" ht="29.25" customHeight="1">
      <c r="A37" s="160" t="s">
        <v>64</v>
      </c>
      <c r="B37" s="161"/>
      <c r="C37" s="126" t="s">
        <v>22</v>
      </c>
      <c r="D37" s="126" t="s">
        <v>22</v>
      </c>
      <c r="E37" s="126" t="s">
        <v>22</v>
      </c>
      <c r="F37" s="126" t="s">
        <v>22</v>
      </c>
      <c r="G37" s="126" t="s">
        <v>22</v>
      </c>
      <c r="H37" s="126" t="s">
        <v>22</v>
      </c>
      <c r="I37" s="127">
        <f>SUM(I38:I41)</f>
        <v>6686</v>
      </c>
      <c r="J37" s="127">
        <f t="shared" ref="J37:R37" si="9">SUM(J38:J41)</f>
        <v>5595.4</v>
      </c>
      <c r="K37" s="127">
        <f t="shared" si="9"/>
        <v>5595.4</v>
      </c>
      <c r="L37" s="128">
        <f t="shared" si="9"/>
        <v>197</v>
      </c>
      <c r="M37" s="127">
        <f t="shared" si="9"/>
        <v>8484449.4900000002</v>
      </c>
      <c r="N37" s="127">
        <f t="shared" si="9"/>
        <v>0</v>
      </c>
      <c r="O37" s="127">
        <f t="shared" si="9"/>
        <v>0</v>
      </c>
      <c r="P37" s="127">
        <f t="shared" si="9"/>
        <v>0</v>
      </c>
      <c r="Q37" s="127">
        <f t="shared" si="9"/>
        <v>8484449.4900000002</v>
      </c>
      <c r="R37" s="127">
        <f t="shared" si="9"/>
        <v>0</v>
      </c>
      <c r="S37" s="126" t="s">
        <v>22</v>
      </c>
      <c r="T37" s="126" t="s">
        <v>22</v>
      </c>
      <c r="U37" s="126" t="s">
        <v>22</v>
      </c>
    </row>
    <row r="38" spans="1:21" s="37" customFormat="1" ht="39">
      <c r="A38" s="147">
        <v>1</v>
      </c>
      <c r="B38" s="136" t="s">
        <v>89</v>
      </c>
      <c r="C38" s="8" t="s">
        <v>46</v>
      </c>
      <c r="D38" s="137">
        <v>1983</v>
      </c>
      <c r="E38" s="138" t="s">
        <v>22</v>
      </c>
      <c r="F38" s="132" t="s">
        <v>23</v>
      </c>
      <c r="G38" s="138">
        <v>4</v>
      </c>
      <c r="H38" s="138">
        <v>2</v>
      </c>
      <c r="I38" s="139">
        <v>1678</v>
      </c>
      <c r="J38" s="139">
        <v>1203</v>
      </c>
      <c r="K38" s="139">
        <v>1203</v>
      </c>
      <c r="L38" s="140">
        <v>34</v>
      </c>
      <c r="M38" s="148">
        <f>Q38</f>
        <v>2844577.71</v>
      </c>
      <c r="N38" s="117">
        <v>0</v>
      </c>
      <c r="O38" s="117">
        <v>0</v>
      </c>
      <c r="P38" s="117">
        <v>0</v>
      </c>
      <c r="Q38" s="139">
        <f ca="1">'Таблица 3'!C34</f>
        <v>2844577.71</v>
      </c>
      <c r="R38" s="117">
        <v>0</v>
      </c>
      <c r="S38" s="149">
        <f>M38/J38</f>
        <v>2364.5700000000002</v>
      </c>
      <c r="T38" s="141">
        <v>2364.5700000000002</v>
      </c>
      <c r="U38" s="134" t="s">
        <v>94</v>
      </c>
    </row>
    <row r="39" spans="1:21" s="37" customFormat="1" ht="39">
      <c r="A39" s="132">
        <v>2</v>
      </c>
      <c r="B39" s="136" t="s">
        <v>90</v>
      </c>
      <c r="C39" s="8" t="s">
        <v>46</v>
      </c>
      <c r="D39" s="137">
        <v>1952</v>
      </c>
      <c r="E39" s="138" t="s">
        <v>22</v>
      </c>
      <c r="F39" s="132" t="s">
        <v>23</v>
      </c>
      <c r="G39" s="138">
        <v>5</v>
      </c>
      <c r="H39" s="138">
        <v>5</v>
      </c>
      <c r="I39" s="139">
        <v>2278</v>
      </c>
      <c r="J39" s="139">
        <v>1958.4</v>
      </c>
      <c r="K39" s="139">
        <v>1958.4</v>
      </c>
      <c r="L39" s="140">
        <v>76</v>
      </c>
      <c r="M39" s="148">
        <f>Q39</f>
        <v>2085696</v>
      </c>
      <c r="N39" s="117">
        <v>0</v>
      </c>
      <c r="O39" s="117">
        <v>0</v>
      </c>
      <c r="P39" s="117">
        <v>0</v>
      </c>
      <c r="Q39" s="139">
        <f ca="1">'Таблица 3'!C35</f>
        <v>2085696</v>
      </c>
      <c r="R39" s="117">
        <v>0</v>
      </c>
      <c r="S39" s="149">
        <f>M39/J39</f>
        <v>1065</v>
      </c>
      <c r="T39" s="141">
        <v>1065</v>
      </c>
      <c r="U39" s="134" t="s">
        <v>94</v>
      </c>
    </row>
    <row r="40" spans="1:21" s="37" customFormat="1" ht="39">
      <c r="A40" s="135">
        <v>3</v>
      </c>
      <c r="B40" s="136" t="s">
        <v>91</v>
      </c>
      <c r="C40" s="8" t="s">
        <v>46</v>
      </c>
      <c r="D40" s="137">
        <v>1958</v>
      </c>
      <c r="E40" s="138" t="s">
        <v>22</v>
      </c>
      <c r="F40" s="132" t="s">
        <v>23</v>
      </c>
      <c r="G40" s="138">
        <v>2</v>
      </c>
      <c r="H40" s="138">
        <v>2</v>
      </c>
      <c r="I40" s="139">
        <v>421</v>
      </c>
      <c r="J40" s="139">
        <v>376</v>
      </c>
      <c r="K40" s="139">
        <v>376</v>
      </c>
      <c r="L40" s="140">
        <v>10</v>
      </c>
      <c r="M40" s="148">
        <f>Q40</f>
        <v>44195.040000000001</v>
      </c>
      <c r="N40" s="117">
        <v>0</v>
      </c>
      <c r="O40" s="117">
        <v>0</v>
      </c>
      <c r="P40" s="117">
        <v>0</v>
      </c>
      <c r="Q40" s="139">
        <f ca="1">'Таблица 3'!C36</f>
        <v>44195.040000000001</v>
      </c>
      <c r="R40" s="117">
        <v>0</v>
      </c>
      <c r="S40" s="149">
        <f>M40/J40</f>
        <v>117.54</v>
      </c>
      <c r="T40" s="141">
        <v>117.54</v>
      </c>
      <c r="U40" s="134" t="s">
        <v>94</v>
      </c>
    </row>
    <row r="41" spans="1:21" s="37" customFormat="1" ht="39">
      <c r="A41" s="135">
        <v>4</v>
      </c>
      <c r="B41" s="136" t="s">
        <v>92</v>
      </c>
      <c r="C41" s="8" t="s">
        <v>46</v>
      </c>
      <c r="D41" s="137">
        <v>1988</v>
      </c>
      <c r="E41" s="138" t="s">
        <v>22</v>
      </c>
      <c r="F41" s="132" t="s">
        <v>23</v>
      </c>
      <c r="G41" s="138">
        <v>5</v>
      </c>
      <c r="H41" s="138">
        <v>3</v>
      </c>
      <c r="I41" s="139">
        <v>2309</v>
      </c>
      <c r="J41" s="139">
        <v>2058</v>
      </c>
      <c r="K41" s="139">
        <v>2058</v>
      </c>
      <c r="L41" s="140">
        <v>77</v>
      </c>
      <c r="M41" s="148">
        <f>Q41</f>
        <v>3509980.74</v>
      </c>
      <c r="N41" s="117">
        <v>0</v>
      </c>
      <c r="O41" s="117">
        <v>0</v>
      </c>
      <c r="P41" s="117">
        <v>0</v>
      </c>
      <c r="Q41" s="139">
        <f ca="1">'Таблица 3'!C37</f>
        <v>3509980.74</v>
      </c>
      <c r="R41" s="117">
        <v>0</v>
      </c>
      <c r="S41" s="149">
        <f>M41/J41</f>
        <v>1705.5300000000002</v>
      </c>
      <c r="T41" s="141">
        <v>1705.5300000000002</v>
      </c>
      <c r="U41" s="134" t="s">
        <v>94</v>
      </c>
    </row>
    <row r="42" spans="1:21">
      <c r="A42" s="101"/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0"/>
      <c r="N42" s="102"/>
      <c r="O42" s="102"/>
      <c r="P42" s="102"/>
      <c r="Q42" s="102"/>
      <c r="R42" s="102"/>
      <c r="S42" s="102"/>
      <c r="T42" s="102"/>
      <c r="U42" s="102"/>
    </row>
    <row r="43" spans="1:21">
      <c r="A43" s="101"/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0"/>
      <c r="N43" s="102"/>
      <c r="O43" s="102"/>
      <c r="P43" s="102"/>
      <c r="Q43" s="102"/>
      <c r="R43" s="102"/>
      <c r="S43" s="102"/>
      <c r="T43" s="102"/>
      <c r="U43" s="102"/>
    </row>
    <row r="44" spans="1:21">
      <c r="A44" s="101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0"/>
      <c r="N44" s="102"/>
      <c r="O44" s="102"/>
      <c r="P44" s="102"/>
      <c r="Q44" s="102"/>
      <c r="R44" s="102"/>
      <c r="S44" s="102"/>
      <c r="T44" s="102"/>
      <c r="U44" s="102"/>
    </row>
    <row r="45" spans="1:21">
      <c r="A45" s="101"/>
      <c r="B45" s="101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0"/>
      <c r="N45" s="102"/>
      <c r="O45" s="102"/>
      <c r="P45" s="102"/>
      <c r="Q45" s="102"/>
      <c r="R45" s="102"/>
      <c r="S45" s="102"/>
      <c r="T45" s="102"/>
      <c r="U45" s="102"/>
    </row>
    <row r="46" spans="1:21">
      <c r="A46" s="101"/>
      <c r="B46" s="101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0"/>
      <c r="N46" s="102"/>
      <c r="O46" s="102"/>
      <c r="P46" s="102"/>
      <c r="Q46" s="102"/>
      <c r="R46" s="102"/>
      <c r="S46" s="102"/>
      <c r="T46" s="102"/>
      <c r="U46" s="102"/>
    </row>
    <row r="47" spans="1:21">
      <c r="A47" s="101"/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0"/>
      <c r="N47" s="102"/>
      <c r="O47" s="102"/>
      <c r="P47" s="102"/>
      <c r="Q47" s="102"/>
      <c r="R47" s="102"/>
      <c r="S47" s="102"/>
      <c r="T47" s="102"/>
      <c r="U47" s="102"/>
    </row>
    <row r="48" spans="1:21">
      <c r="A48" s="101"/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0"/>
      <c r="N48" s="102"/>
      <c r="O48" s="102"/>
      <c r="P48" s="102"/>
      <c r="Q48" s="102"/>
      <c r="R48" s="102"/>
      <c r="S48" s="102"/>
      <c r="T48" s="102"/>
      <c r="U48" s="102"/>
    </row>
    <row r="49" spans="1:21">
      <c r="A49" s="101"/>
      <c r="B49" s="101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0"/>
      <c r="N49" s="102"/>
      <c r="O49" s="102"/>
      <c r="P49" s="102"/>
      <c r="Q49" s="102"/>
      <c r="R49" s="102"/>
      <c r="S49" s="102"/>
      <c r="T49" s="102"/>
      <c r="U49" s="102"/>
    </row>
    <row r="50" spans="1:21">
      <c r="A50" s="101"/>
      <c r="B50" s="101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0"/>
      <c r="N50" s="102"/>
      <c r="O50" s="102"/>
      <c r="P50" s="102"/>
      <c r="Q50" s="102"/>
      <c r="R50" s="102"/>
      <c r="S50" s="102"/>
      <c r="T50" s="102"/>
      <c r="U50" s="102"/>
    </row>
    <row r="51" spans="1:21">
      <c r="A51" s="101"/>
      <c r="B51" s="101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0"/>
      <c r="N51" s="102"/>
      <c r="O51" s="102"/>
      <c r="P51" s="102"/>
      <c r="Q51" s="102"/>
      <c r="R51" s="102"/>
      <c r="S51" s="102"/>
      <c r="T51" s="102"/>
      <c r="U51" s="102"/>
    </row>
    <row r="52" spans="1:21">
      <c r="A52" s="101"/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0"/>
      <c r="N52" s="102"/>
      <c r="O52" s="102"/>
      <c r="P52" s="102"/>
      <c r="Q52" s="102"/>
      <c r="R52" s="102"/>
      <c r="S52" s="102"/>
      <c r="T52" s="102"/>
      <c r="U52" s="102"/>
    </row>
    <row r="53" spans="1:21">
      <c r="A53" s="101"/>
      <c r="B53" s="101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0"/>
      <c r="N53" s="102"/>
      <c r="O53" s="102"/>
      <c r="P53" s="102"/>
      <c r="Q53" s="102"/>
      <c r="R53" s="102"/>
      <c r="S53" s="102"/>
      <c r="T53" s="102"/>
      <c r="U53" s="102"/>
    </row>
    <row r="54" spans="1:21">
      <c r="A54" s="101"/>
      <c r="B54" s="101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0"/>
      <c r="N54" s="102"/>
      <c r="O54" s="102"/>
      <c r="P54" s="102"/>
      <c r="Q54" s="102"/>
      <c r="R54" s="102"/>
      <c r="S54" s="102"/>
      <c r="T54" s="102"/>
      <c r="U54" s="102"/>
    </row>
    <row r="55" spans="1:21">
      <c r="A55" s="101"/>
      <c r="B55" s="101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0"/>
      <c r="N55" s="102"/>
      <c r="O55" s="102"/>
      <c r="P55" s="102"/>
      <c r="Q55" s="102"/>
      <c r="R55" s="102"/>
      <c r="S55" s="102"/>
      <c r="T55" s="102"/>
      <c r="U55" s="102"/>
    </row>
    <row r="56" spans="1:21">
      <c r="A56" s="101"/>
      <c r="B56" s="101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0"/>
      <c r="N56" s="102"/>
      <c r="O56" s="102"/>
      <c r="P56" s="102"/>
      <c r="Q56" s="102"/>
      <c r="R56" s="102"/>
      <c r="S56" s="102"/>
      <c r="T56" s="102"/>
      <c r="U56" s="102"/>
    </row>
    <row r="57" spans="1:21">
      <c r="A57" s="101"/>
      <c r="B57" s="101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0"/>
      <c r="N57" s="102"/>
      <c r="O57" s="102"/>
      <c r="P57" s="102"/>
      <c r="Q57" s="102"/>
      <c r="R57" s="102"/>
      <c r="S57" s="102"/>
      <c r="T57" s="102"/>
      <c r="U57" s="102"/>
    </row>
    <row r="58" spans="1:21">
      <c r="A58" s="101"/>
      <c r="B58" s="101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0"/>
      <c r="N58" s="102"/>
      <c r="O58" s="102"/>
      <c r="P58" s="102"/>
      <c r="Q58" s="102"/>
      <c r="R58" s="102"/>
      <c r="S58" s="102"/>
      <c r="T58" s="102"/>
      <c r="U58" s="102"/>
    </row>
    <row r="59" spans="1:21">
      <c r="A59" s="101"/>
      <c r="B59" s="10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0"/>
      <c r="N59" s="102"/>
      <c r="O59" s="102"/>
      <c r="P59" s="102"/>
      <c r="Q59" s="102"/>
      <c r="R59" s="102"/>
      <c r="S59" s="102"/>
      <c r="T59" s="102"/>
      <c r="U59" s="102"/>
    </row>
    <row r="60" spans="1:21">
      <c r="A60" s="101"/>
      <c r="B60" s="101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0"/>
      <c r="N60" s="102"/>
      <c r="O60" s="102"/>
      <c r="P60" s="102"/>
      <c r="Q60" s="102"/>
      <c r="R60" s="102"/>
      <c r="S60" s="102"/>
      <c r="T60" s="102"/>
      <c r="U60" s="102"/>
    </row>
    <row r="61" spans="1:21">
      <c r="A61" s="101"/>
      <c r="B61" s="101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0"/>
      <c r="N61" s="102"/>
      <c r="O61" s="102"/>
      <c r="P61" s="102"/>
      <c r="Q61" s="102"/>
      <c r="R61" s="102"/>
      <c r="S61" s="102"/>
      <c r="T61" s="102"/>
      <c r="U61" s="102"/>
    </row>
    <row r="62" spans="1:21">
      <c r="A62" s="101"/>
      <c r="B62" s="101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0"/>
      <c r="N62" s="102"/>
      <c r="O62" s="102"/>
      <c r="P62" s="102"/>
      <c r="Q62" s="102"/>
      <c r="R62" s="102"/>
      <c r="S62" s="102"/>
      <c r="T62" s="102"/>
      <c r="U62" s="102"/>
    </row>
    <row r="63" spans="1:21">
      <c r="A63" s="101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0"/>
      <c r="N63" s="102"/>
      <c r="O63" s="102"/>
      <c r="P63" s="102"/>
      <c r="Q63" s="102"/>
      <c r="R63" s="102"/>
      <c r="S63" s="102"/>
      <c r="T63" s="102"/>
      <c r="U63" s="102"/>
    </row>
    <row r="64" spans="1:21">
      <c r="A64" s="101"/>
      <c r="B64" s="101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0"/>
      <c r="N64" s="102"/>
      <c r="O64" s="102"/>
      <c r="P64" s="102"/>
      <c r="Q64" s="102"/>
      <c r="R64" s="102"/>
      <c r="S64" s="102"/>
      <c r="T64" s="102"/>
      <c r="U64" s="102"/>
    </row>
    <row r="65" spans="1:21">
      <c r="A65" s="101"/>
      <c r="B65" s="101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0"/>
      <c r="N65" s="102"/>
      <c r="O65" s="102"/>
      <c r="P65" s="102"/>
      <c r="Q65" s="102"/>
      <c r="R65" s="102"/>
      <c r="S65" s="102"/>
      <c r="T65" s="102"/>
      <c r="U65" s="102"/>
    </row>
    <row r="66" spans="1:21">
      <c r="A66" s="101"/>
      <c r="B66" s="101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0"/>
      <c r="N66" s="102"/>
      <c r="O66" s="102"/>
      <c r="P66" s="102"/>
      <c r="Q66" s="102"/>
      <c r="R66" s="102"/>
      <c r="S66" s="102"/>
      <c r="T66" s="102"/>
      <c r="U66" s="102"/>
    </row>
    <row r="67" spans="1:21">
      <c r="A67" s="101"/>
      <c r="B67" s="101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0"/>
      <c r="N67" s="102"/>
      <c r="O67" s="102"/>
      <c r="P67" s="102"/>
      <c r="Q67" s="102"/>
      <c r="R67" s="102"/>
      <c r="S67" s="102"/>
      <c r="T67" s="102"/>
      <c r="U67" s="102"/>
    </row>
    <row r="68" spans="1:21">
      <c r="A68" s="101"/>
      <c r="B68" s="10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0"/>
      <c r="N68" s="102"/>
      <c r="O68" s="102"/>
      <c r="P68" s="102"/>
      <c r="Q68" s="102"/>
      <c r="R68" s="102"/>
      <c r="S68" s="102"/>
      <c r="T68" s="102"/>
      <c r="U68" s="102"/>
    </row>
    <row r="69" spans="1:21">
      <c r="A69" s="101"/>
      <c r="B69" s="101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0"/>
      <c r="N69" s="102"/>
      <c r="O69" s="102"/>
      <c r="P69" s="102"/>
      <c r="Q69" s="102"/>
      <c r="R69" s="102"/>
      <c r="S69" s="102"/>
      <c r="T69" s="102"/>
      <c r="U69" s="102"/>
    </row>
    <row r="70" spans="1:21">
      <c r="A70" s="101"/>
      <c r="B70" s="101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0"/>
      <c r="N70" s="102"/>
      <c r="O70" s="102"/>
      <c r="P70" s="102"/>
      <c r="Q70" s="102"/>
      <c r="R70" s="102"/>
      <c r="S70" s="102"/>
      <c r="T70" s="102"/>
      <c r="U70" s="102"/>
    </row>
    <row r="71" spans="1:21">
      <c r="A71" s="101"/>
      <c r="B71" s="101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0"/>
      <c r="N71" s="102"/>
      <c r="O71" s="102"/>
      <c r="P71" s="102"/>
      <c r="Q71" s="102"/>
      <c r="R71" s="102"/>
      <c r="S71" s="102"/>
      <c r="T71" s="102"/>
      <c r="U71" s="102"/>
    </row>
    <row r="72" spans="1:21">
      <c r="A72" s="101"/>
      <c r="B72" s="101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0"/>
      <c r="N72" s="102"/>
      <c r="O72" s="102"/>
      <c r="P72" s="102"/>
      <c r="Q72" s="102"/>
      <c r="R72" s="102"/>
      <c r="S72" s="102"/>
      <c r="T72" s="102"/>
      <c r="U72" s="102"/>
    </row>
    <row r="73" spans="1:21">
      <c r="A73" s="101"/>
      <c r="B73" s="101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0"/>
      <c r="N73" s="102"/>
      <c r="O73" s="102"/>
      <c r="P73" s="102"/>
      <c r="Q73" s="102"/>
      <c r="R73" s="102"/>
      <c r="S73" s="102"/>
      <c r="T73" s="102"/>
      <c r="U73" s="102"/>
    </row>
    <row r="74" spans="1:21">
      <c r="A74" s="101"/>
      <c r="B74" s="101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0"/>
      <c r="N74" s="102"/>
      <c r="O74" s="102"/>
      <c r="P74" s="102"/>
      <c r="Q74" s="102"/>
      <c r="R74" s="102"/>
      <c r="S74" s="102"/>
      <c r="T74" s="102"/>
      <c r="U74" s="102"/>
    </row>
    <row r="75" spans="1:21">
      <c r="A75" s="101"/>
      <c r="B75" s="101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0"/>
      <c r="N75" s="102"/>
      <c r="O75" s="102"/>
      <c r="P75" s="102"/>
      <c r="Q75" s="102"/>
      <c r="R75" s="102"/>
      <c r="S75" s="102"/>
      <c r="T75" s="102"/>
      <c r="U75" s="102"/>
    </row>
    <row r="76" spans="1:21">
      <c r="A76" s="101"/>
      <c r="B76" s="101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0"/>
      <c r="N76" s="102"/>
      <c r="O76" s="102"/>
      <c r="P76" s="102"/>
      <c r="Q76" s="102"/>
      <c r="R76" s="102"/>
      <c r="S76" s="102"/>
      <c r="T76" s="102"/>
      <c r="U76" s="102"/>
    </row>
    <row r="77" spans="1:21">
      <c r="A77" s="101"/>
      <c r="B77" s="101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0"/>
      <c r="N77" s="102"/>
      <c r="O77" s="102"/>
      <c r="P77" s="102"/>
      <c r="Q77" s="102"/>
      <c r="R77" s="102"/>
      <c r="S77" s="102"/>
      <c r="T77" s="102"/>
      <c r="U77" s="102"/>
    </row>
    <row r="78" spans="1:21">
      <c r="A78" s="101"/>
      <c r="B78" s="101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0"/>
      <c r="N78" s="102"/>
      <c r="O78" s="102"/>
      <c r="P78" s="102"/>
      <c r="Q78" s="102"/>
      <c r="R78" s="102"/>
      <c r="S78" s="102"/>
      <c r="T78" s="102"/>
      <c r="U78" s="102"/>
    </row>
    <row r="79" spans="1:21">
      <c r="A79" s="101"/>
      <c r="B79" s="101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0"/>
      <c r="N79" s="102"/>
      <c r="O79" s="102"/>
      <c r="P79" s="102"/>
      <c r="Q79" s="102"/>
      <c r="R79" s="102"/>
      <c r="S79" s="102"/>
      <c r="T79" s="102"/>
      <c r="U79" s="102"/>
    </row>
    <row r="80" spans="1:21">
      <c r="A80" s="101"/>
      <c r="B80" s="101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0"/>
      <c r="N80" s="102"/>
      <c r="O80" s="102"/>
      <c r="P80" s="102"/>
      <c r="Q80" s="102"/>
      <c r="R80" s="102"/>
      <c r="S80" s="102"/>
      <c r="T80" s="102"/>
      <c r="U80" s="102"/>
    </row>
    <row r="81" spans="1:21">
      <c r="A81" s="101"/>
      <c r="B81" s="101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0"/>
      <c r="N81" s="102"/>
      <c r="O81" s="102"/>
      <c r="P81" s="102"/>
      <c r="Q81" s="102"/>
      <c r="R81" s="102"/>
      <c r="S81" s="102"/>
      <c r="T81" s="102"/>
      <c r="U81" s="102"/>
    </row>
    <row r="82" spans="1:21">
      <c r="A82" s="101"/>
      <c r="B82" s="101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0"/>
      <c r="N82" s="102"/>
      <c r="O82" s="102"/>
      <c r="P82" s="102"/>
      <c r="Q82" s="102"/>
      <c r="R82" s="102"/>
      <c r="S82" s="102"/>
      <c r="T82" s="102"/>
      <c r="U82" s="102"/>
    </row>
    <row r="83" spans="1:21">
      <c r="A83" s="101"/>
      <c r="B83" s="101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0"/>
      <c r="N83" s="102"/>
      <c r="O83" s="102"/>
      <c r="P83" s="102"/>
      <c r="Q83" s="102"/>
      <c r="R83" s="102"/>
      <c r="S83" s="102"/>
      <c r="T83" s="102"/>
      <c r="U83" s="102"/>
    </row>
    <row r="84" spans="1:21">
      <c r="A84" s="101"/>
      <c r="B84" s="101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0"/>
      <c r="N84" s="102"/>
      <c r="O84" s="102"/>
      <c r="P84" s="102"/>
      <c r="Q84" s="102"/>
      <c r="R84" s="102"/>
      <c r="S84" s="102"/>
      <c r="T84" s="102"/>
      <c r="U84" s="102"/>
    </row>
    <row r="85" spans="1:21">
      <c r="A85" s="101"/>
      <c r="B85" s="101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0"/>
      <c r="N85" s="102"/>
      <c r="O85" s="102"/>
      <c r="P85" s="102"/>
      <c r="Q85" s="102"/>
      <c r="R85" s="102"/>
      <c r="S85" s="102"/>
      <c r="T85" s="102"/>
      <c r="U85" s="102"/>
    </row>
    <row r="86" spans="1:21">
      <c r="A86" s="101"/>
      <c r="B86" s="101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0"/>
      <c r="N86" s="102"/>
      <c r="O86" s="102"/>
      <c r="P86" s="102"/>
      <c r="Q86" s="102"/>
      <c r="R86" s="102"/>
      <c r="S86" s="102"/>
      <c r="T86" s="102"/>
      <c r="U86" s="102"/>
    </row>
    <row r="87" spans="1:21">
      <c r="A87" s="101"/>
      <c r="B87" s="101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0"/>
      <c r="N87" s="102"/>
      <c r="O87" s="102"/>
      <c r="P87" s="102"/>
      <c r="Q87" s="102"/>
      <c r="R87" s="102"/>
      <c r="S87" s="102"/>
      <c r="T87" s="102"/>
      <c r="U87" s="102"/>
    </row>
    <row r="88" spans="1:21">
      <c r="A88" s="101"/>
      <c r="B88" s="101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0"/>
      <c r="N88" s="102"/>
      <c r="O88" s="102"/>
      <c r="P88" s="102"/>
      <c r="Q88" s="102"/>
      <c r="R88" s="102"/>
      <c r="S88" s="102"/>
      <c r="T88" s="102"/>
      <c r="U88" s="102"/>
    </row>
    <row r="89" spans="1:21">
      <c r="A89" s="101"/>
      <c r="B89" s="101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0"/>
      <c r="N89" s="102"/>
      <c r="O89" s="102"/>
      <c r="P89" s="102"/>
      <c r="Q89" s="102"/>
      <c r="R89" s="102"/>
      <c r="S89" s="102"/>
      <c r="T89" s="102"/>
      <c r="U89" s="102"/>
    </row>
    <row r="90" spans="1:21">
      <c r="A90" s="101"/>
      <c r="B90" s="101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0"/>
      <c r="N90" s="102"/>
      <c r="O90" s="102"/>
      <c r="P90" s="102"/>
      <c r="Q90" s="102"/>
      <c r="R90" s="102"/>
      <c r="S90" s="102"/>
      <c r="T90" s="102"/>
      <c r="U90" s="102"/>
    </row>
    <row r="91" spans="1:21">
      <c r="A91" s="101"/>
      <c r="B91" s="101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0"/>
      <c r="N91" s="102"/>
      <c r="O91" s="102"/>
      <c r="P91" s="102"/>
      <c r="Q91" s="102"/>
      <c r="R91" s="102"/>
      <c r="S91" s="102"/>
      <c r="T91" s="102"/>
      <c r="U91" s="102"/>
    </row>
    <row r="92" spans="1:21">
      <c r="A92" s="101"/>
      <c r="B92" s="101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0"/>
      <c r="N92" s="102"/>
      <c r="O92" s="102"/>
      <c r="P92" s="102"/>
      <c r="Q92" s="102"/>
      <c r="R92" s="102"/>
      <c r="S92" s="102"/>
      <c r="T92" s="102"/>
      <c r="U92" s="102"/>
    </row>
    <row r="93" spans="1:21">
      <c r="A93" s="101"/>
      <c r="B93" s="101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0"/>
      <c r="N93" s="102"/>
      <c r="O93" s="102"/>
      <c r="P93" s="102"/>
      <c r="Q93" s="102"/>
      <c r="R93" s="102"/>
      <c r="S93" s="102"/>
      <c r="T93" s="102"/>
      <c r="U93" s="102"/>
    </row>
    <row r="94" spans="1:21">
      <c r="A94" s="101"/>
      <c r="B94" s="101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0"/>
      <c r="N94" s="102"/>
      <c r="O94" s="102"/>
      <c r="P94" s="102"/>
      <c r="Q94" s="102"/>
      <c r="R94" s="102"/>
      <c r="S94" s="102"/>
      <c r="T94" s="102"/>
      <c r="U94" s="102"/>
    </row>
    <row r="95" spans="1:21">
      <c r="A95" s="101"/>
      <c r="B95" s="101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0"/>
      <c r="N95" s="102"/>
      <c r="O95" s="102"/>
      <c r="P95" s="102"/>
      <c r="Q95" s="102"/>
      <c r="R95" s="102"/>
      <c r="S95" s="102"/>
      <c r="T95" s="102"/>
      <c r="U95" s="102"/>
    </row>
    <row r="96" spans="1:21">
      <c r="A96" s="101"/>
      <c r="B96" s="101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0"/>
      <c r="N96" s="102"/>
      <c r="O96" s="102"/>
      <c r="P96" s="102"/>
      <c r="Q96" s="102"/>
      <c r="R96" s="102"/>
      <c r="S96" s="102"/>
      <c r="T96" s="102"/>
      <c r="U96" s="102"/>
    </row>
    <row r="97" spans="1:21">
      <c r="A97" s="101"/>
      <c r="B97" s="101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0"/>
      <c r="N97" s="102"/>
      <c r="O97" s="102"/>
      <c r="P97" s="102"/>
      <c r="Q97" s="102"/>
      <c r="R97" s="102"/>
      <c r="S97" s="102"/>
      <c r="T97" s="102"/>
      <c r="U97" s="102"/>
    </row>
    <row r="98" spans="1:21">
      <c r="A98" s="101"/>
      <c r="B98" s="101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0"/>
      <c r="N98" s="102"/>
      <c r="O98" s="102"/>
      <c r="P98" s="102"/>
      <c r="Q98" s="102"/>
      <c r="R98" s="102"/>
      <c r="S98" s="102"/>
      <c r="T98" s="102"/>
      <c r="U98" s="102"/>
    </row>
  </sheetData>
  <mergeCells count="32">
    <mergeCell ref="P1:U1"/>
    <mergeCell ref="P2:U3"/>
    <mergeCell ref="A4:U4"/>
    <mergeCell ref="A5:U5"/>
    <mergeCell ref="I6:I8"/>
    <mergeCell ref="A6:A9"/>
    <mergeCell ref="B6:B9"/>
    <mergeCell ref="J7:J8"/>
    <mergeCell ref="D7:D9"/>
    <mergeCell ref="E7:E9"/>
    <mergeCell ref="D6:E6"/>
    <mergeCell ref="C6:C9"/>
    <mergeCell ref="A37:B37"/>
    <mergeCell ref="J6:K6"/>
    <mergeCell ref="T6:T8"/>
    <mergeCell ref="A36:B36"/>
    <mergeCell ref="A12:B12"/>
    <mergeCell ref="A13:B13"/>
    <mergeCell ref="B24:C24"/>
    <mergeCell ref="A25:B25"/>
    <mergeCell ref="S6:S8"/>
    <mergeCell ref="F6:F9"/>
    <mergeCell ref="A26:B26"/>
    <mergeCell ref="L6:L8"/>
    <mergeCell ref="N7:R7"/>
    <mergeCell ref="B11:C11"/>
    <mergeCell ref="U6:U9"/>
    <mergeCell ref="M6:R6"/>
    <mergeCell ref="G6:G9"/>
    <mergeCell ref="K7:K8"/>
    <mergeCell ref="M7:M8"/>
    <mergeCell ref="H6:H9"/>
  </mergeCells>
  <phoneticPr fontId="0" type="noConversion"/>
  <pageMargins left="0.25" right="0.25" top="0.75" bottom="0.75" header="0.3" footer="0.3"/>
  <pageSetup paperSize="9" scale="70" firstPageNumber="3" fitToHeight="0" orientation="landscape" useFirstPageNumber="1" r:id="rId1"/>
  <headerFooter>
    <oddHeader>&amp;C&amp;"Times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6"/>
  <sheetViews>
    <sheetView zoomScale="75" zoomScaleNormal="75" zoomScaleSheetLayoutView="70" zoomScalePageLayoutView="75" workbookViewId="0">
      <selection sqref="A1:Q16"/>
    </sheetView>
  </sheetViews>
  <sheetFormatPr defaultRowHeight="15"/>
  <cols>
    <col min="1" max="1" width="7.28515625" style="7" customWidth="1"/>
    <col min="2" max="2" width="47.28515625" style="7" customWidth="1"/>
    <col min="3" max="3" width="15.5703125" style="7" customWidth="1"/>
    <col min="4" max="4" width="13.85546875" style="7" customWidth="1"/>
    <col min="5" max="5" width="14.5703125" style="7" customWidth="1"/>
    <col min="6" max="6" width="13.5703125" style="7" customWidth="1"/>
    <col min="7" max="7" width="11.5703125" style="7" customWidth="1"/>
    <col min="8" max="8" width="12.42578125" style="7" customWidth="1"/>
    <col min="9" max="9" width="12.7109375" style="7" customWidth="1"/>
    <col min="10" max="10" width="11.5703125" style="7" customWidth="1"/>
    <col min="11" max="11" width="13" style="7" customWidth="1"/>
    <col min="12" max="12" width="12.42578125" style="7" customWidth="1"/>
    <col min="13" max="13" width="15.5703125" style="7" customWidth="1"/>
    <col min="14" max="14" width="17.42578125" style="7" customWidth="1"/>
    <col min="15" max="30" width="0" style="7" hidden="1" customWidth="1"/>
    <col min="31" max="31" width="15.42578125" style="7" bestFit="1" customWidth="1"/>
    <col min="32" max="32" width="25.140625" style="7" customWidth="1"/>
    <col min="33" max="36" width="9.140625" style="7"/>
    <col min="37" max="37" width="12.140625" style="7" customWidth="1"/>
    <col min="38" max="40" width="9.140625" style="7"/>
    <col min="41" max="41" width="16" style="7" customWidth="1"/>
    <col min="42" max="42" width="17.5703125" style="7" customWidth="1"/>
    <col min="43" max="16384" width="9.140625" style="7"/>
  </cols>
  <sheetData>
    <row r="1" spans="1:30" ht="53.25" customHeight="1">
      <c r="A1" s="177" t="s">
        <v>98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30" ht="4.5" customHeight="1">
      <c r="A2" s="177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4" spans="1:30" ht="51" customHeight="1">
      <c r="A4" s="180" t="s">
        <v>0</v>
      </c>
      <c r="B4" s="182" t="s">
        <v>24</v>
      </c>
      <c r="C4" s="184" t="s">
        <v>25</v>
      </c>
      <c r="D4" s="184" t="s">
        <v>26</v>
      </c>
      <c r="E4" s="182" t="s">
        <v>27</v>
      </c>
      <c r="F4" s="183"/>
      <c r="G4" s="183"/>
      <c r="H4" s="183"/>
      <c r="I4" s="183"/>
      <c r="J4" s="182" t="s">
        <v>12</v>
      </c>
      <c r="K4" s="183"/>
      <c r="L4" s="183"/>
      <c r="M4" s="183"/>
      <c r="N4" s="183"/>
      <c r="O4" s="3" t="s">
        <v>28</v>
      </c>
    </row>
    <row r="5" spans="1:30" ht="62.25" customHeight="1">
      <c r="A5" s="181"/>
      <c r="B5" s="183"/>
      <c r="C5" s="185"/>
      <c r="D5" s="185"/>
      <c r="E5" s="21" t="s">
        <v>29</v>
      </c>
      <c r="F5" s="4" t="s">
        <v>30</v>
      </c>
      <c r="G5" s="21" t="s">
        <v>31</v>
      </c>
      <c r="H5" s="21" t="s">
        <v>32</v>
      </c>
      <c r="I5" s="21" t="s">
        <v>33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</row>
    <row r="6" spans="1:30" ht="18.600000000000001" customHeight="1">
      <c r="A6" s="181"/>
      <c r="B6" s="183"/>
      <c r="C6" s="20" t="s">
        <v>34</v>
      </c>
      <c r="D6" s="20" t="s">
        <v>11</v>
      </c>
      <c r="E6" s="20" t="s">
        <v>35</v>
      </c>
      <c r="F6" s="20" t="s">
        <v>35</v>
      </c>
      <c r="G6" s="20" t="s">
        <v>35</v>
      </c>
      <c r="H6" s="20" t="s">
        <v>35</v>
      </c>
      <c r="I6" s="20" t="s">
        <v>35</v>
      </c>
      <c r="J6" s="20" t="s">
        <v>13</v>
      </c>
      <c r="K6" s="20" t="s">
        <v>13</v>
      </c>
      <c r="L6" s="20" t="s">
        <v>13</v>
      </c>
      <c r="M6" s="20" t="s">
        <v>13</v>
      </c>
      <c r="N6" s="20" t="s">
        <v>13</v>
      </c>
    </row>
    <row r="7" spans="1:30" s="5" customFormat="1" ht="12.7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</row>
    <row r="8" spans="1:30" s="17" customFormat="1" ht="32.450000000000003" customHeight="1">
      <c r="A8" s="12"/>
      <c r="B8" s="6" t="s">
        <v>62</v>
      </c>
      <c r="C8" s="14"/>
      <c r="D8" s="15"/>
      <c r="E8" s="15"/>
      <c r="F8" s="15"/>
      <c r="G8" s="15"/>
      <c r="H8" s="15"/>
      <c r="I8" s="15"/>
      <c r="J8" s="14"/>
      <c r="K8" s="14"/>
      <c r="L8" s="14"/>
      <c r="M8" s="14"/>
      <c r="N8" s="14"/>
      <c r="O8" s="16">
        <f t="shared" ref="O8:AD8" si="0">SUM(O9:O10)</f>
        <v>0</v>
      </c>
      <c r="P8" s="16">
        <f t="shared" si="0"/>
        <v>0</v>
      </c>
      <c r="Q8" s="16">
        <f t="shared" si="0"/>
        <v>0</v>
      </c>
      <c r="R8" s="16">
        <f t="shared" si="0"/>
        <v>0</v>
      </c>
      <c r="S8" s="16">
        <f t="shared" si="0"/>
        <v>0</v>
      </c>
      <c r="T8" s="16">
        <f t="shared" si="0"/>
        <v>0</v>
      </c>
      <c r="U8" s="16">
        <f t="shared" si="0"/>
        <v>0</v>
      </c>
      <c r="V8" s="16">
        <f t="shared" si="0"/>
        <v>0</v>
      </c>
      <c r="W8" s="16">
        <f t="shared" si="0"/>
        <v>0</v>
      </c>
      <c r="X8" s="16">
        <f t="shared" si="0"/>
        <v>0</v>
      </c>
      <c r="Y8" s="16">
        <f t="shared" si="0"/>
        <v>0</v>
      </c>
      <c r="Z8" s="16">
        <f t="shared" si="0"/>
        <v>0</v>
      </c>
      <c r="AA8" s="16">
        <f t="shared" si="0"/>
        <v>0</v>
      </c>
      <c r="AB8" s="16">
        <f t="shared" si="0"/>
        <v>0</v>
      </c>
      <c r="AC8" s="16">
        <f t="shared" si="0"/>
        <v>0</v>
      </c>
      <c r="AD8" s="16">
        <f t="shared" si="0"/>
        <v>0</v>
      </c>
    </row>
    <row r="9" spans="1:30" s="17" customFormat="1" ht="34.5" customHeight="1">
      <c r="A9" s="52"/>
      <c r="B9" s="53" t="s">
        <v>95</v>
      </c>
      <c r="C9" s="14">
        <f>C10</f>
        <v>29471.199999999997</v>
      </c>
      <c r="D9" s="15">
        <f t="shared" ref="D9:N9" si="1">D10</f>
        <v>728</v>
      </c>
      <c r="E9" s="15">
        <f t="shared" si="1"/>
        <v>0</v>
      </c>
      <c r="F9" s="15">
        <f t="shared" si="1"/>
        <v>0</v>
      </c>
      <c r="G9" s="15">
        <f t="shared" si="1"/>
        <v>0</v>
      </c>
      <c r="H9" s="15">
        <f t="shared" si="1"/>
        <v>10</v>
      </c>
      <c r="I9" s="15">
        <f t="shared" si="1"/>
        <v>10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16933956.359399997</v>
      </c>
      <c r="N9" s="14">
        <f t="shared" si="1"/>
        <v>16933956.359399997</v>
      </c>
    </row>
    <row r="10" spans="1:30" s="10" customFormat="1" ht="21" customHeight="1">
      <c r="A10" s="20">
        <v>1</v>
      </c>
      <c r="B10" s="18" t="s">
        <v>96</v>
      </c>
      <c r="C10" s="1">
        <f ca="1">'Таблица 1'!I13</f>
        <v>29471.199999999997</v>
      </c>
      <c r="D10" s="9">
        <f ca="1">'Таблица 1'!L13</f>
        <v>728</v>
      </c>
      <c r="E10" s="9">
        <v>0</v>
      </c>
      <c r="F10" s="9">
        <v>0</v>
      </c>
      <c r="G10" s="9">
        <v>0</v>
      </c>
      <c r="H10" s="9">
        <v>10</v>
      </c>
      <c r="I10" s="9">
        <f>H10</f>
        <v>10</v>
      </c>
      <c r="J10" s="1">
        <v>0</v>
      </c>
      <c r="K10" s="1">
        <v>0</v>
      </c>
      <c r="L10" s="1">
        <v>0</v>
      </c>
      <c r="M10" s="1">
        <f ca="1">'Таблица 1'!M13</f>
        <v>16933956.359399997</v>
      </c>
      <c r="N10" s="1">
        <f>M10</f>
        <v>16933956.359399997</v>
      </c>
    </row>
    <row r="11" spans="1:30" s="17" customFormat="1" ht="32.450000000000003" customHeight="1">
      <c r="A11" s="12"/>
      <c r="B11" s="6" t="s">
        <v>76</v>
      </c>
      <c r="C11" s="14"/>
      <c r="D11" s="15"/>
      <c r="E11" s="15"/>
      <c r="F11" s="15"/>
      <c r="G11" s="15"/>
      <c r="H11" s="15"/>
      <c r="I11" s="15"/>
      <c r="J11" s="14"/>
      <c r="K11" s="14"/>
      <c r="L11" s="14"/>
      <c r="M11" s="14"/>
      <c r="N11" s="14"/>
      <c r="O11" s="16">
        <f t="shared" ref="O11:AD11" si="2">SUM(O12:O13)</f>
        <v>0</v>
      </c>
      <c r="P11" s="16">
        <f t="shared" si="2"/>
        <v>0</v>
      </c>
      <c r="Q11" s="16">
        <f t="shared" si="2"/>
        <v>0</v>
      </c>
      <c r="R11" s="16">
        <f t="shared" si="2"/>
        <v>0</v>
      </c>
      <c r="S11" s="16">
        <f t="shared" si="2"/>
        <v>0</v>
      </c>
      <c r="T11" s="16">
        <f t="shared" si="2"/>
        <v>0</v>
      </c>
      <c r="U11" s="16">
        <f t="shared" si="2"/>
        <v>0</v>
      </c>
      <c r="V11" s="16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6">
        <f t="shared" si="2"/>
        <v>0</v>
      </c>
      <c r="AA11" s="16">
        <f t="shared" si="2"/>
        <v>0</v>
      </c>
      <c r="AB11" s="16">
        <f t="shared" si="2"/>
        <v>0</v>
      </c>
      <c r="AC11" s="16">
        <f t="shared" si="2"/>
        <v>0</v>
      </c>
      <c r="AD11" s="16">
        <f t="shared" si="2"/>
        <v>0</v>
      </c>
    </row>
    <row r="12" spans="1:30" s="17" customFormat="1" ht="34.5" customHeight="1">
      <c r="A12" s="52"/>
      <c r="B12" s="53" t="s">
        <v>95</v>
      </c>
      <c r="C12" s="14">
        <f ca="1">C13</f>
        <v>11833.300000000001</v>
      </c>
      <c r="D12" s="15">
        <f t="shared" ref="D12:N15" si="3">D13</f>
        <v>407</v>
      </c>
      <c r="E12" s="15">
        <f t="shared" si="3"/>
        <v>0</v>
      </c>
      <c r="F12" s="15">
        <f t="shared" si="3"/>
        <v>0</v>
      </c>
      <c r="G12" s="15">
        <f t="shared" si="3"/>
        <v>0</v>
      </c>
      <c r="H12" s="15">
        <f t="shared" si="3"/>
        <v>8</v>
      </c>
      <c r="I12" s="15">
        <f t="shared" si="3"/>
        <v>8</v>
      </c>
      <c r="J12" s="14">
        <f t="shared" si="3"/>
        <v>0</v>
      </c>
      <c r="K12" s="14">
        <f t="shared" si="3"/>
        <v>0</v>
      </c>
      <c r="L12" s="14">
        <f t="shared" si="3"/>
        <v>0</v>
      </c>
      <c r="M12" s="14">
        <f t="shared" si="3"/>
        <v>6884361.6299999999</v>
      </c>
      <c r="N12" s="14">
        <f t="shared" si="3"/>
        <v>6884361.6299999999</v>
      </c>
    </row>
    <row r="13" spans="1:30" s="10" customFormat="1" ht="21" customHeight="1">
      <c r="A13" s="20">
        <v>1</v>
      </c>
      <c r="B13" s="18" t="s">
        <v>96</v>
      </c>
      <c r="C13" s="1">
        <f ca="1">'Таблица 1'!I26</f>
        <v>11833.300000000001</v>
      </c>
      <c r="D13" s="9">
        <f ca="1">'Таблица 1'!L26</f>
        <v>407</v>
      </c>
      <c r="E13" s="9">
        <v>0</v>
      </c>
      <c r="F13" s="9">
        <v>0</v>
      </c>
      <c r="G13" s="9">
        <v>0</v>
      </c>
      <c r="H13" s="9">
        <v>8</v>
      </c>
      <c r="I13" s="9">
        <f>H13</f>
        <v>8</v>
      </c>
      <c r="J13" s="1">
        <v>0</v>
      </c>
      <c r="K13" s="1">
        <v>0</v>
      </c>
      <c r="L13" s="1">
        <v>0</v>
      </c>
      <c r="M13" s="1">
        <f ca="1">'Таблица 1'!M26</f>
        <v>6884361.6299999999</v>
      </c>
      <c r="N13" s="1">
        <f>M13</f>
        <v>6884361.6299999999</v>
      </c>
    </row>
    <row r="14" spans="1:30" s="17" customFormat="1" ht="32.450000000000003" customHeight="1">
      <c r="A14" s="12"/>
      <c r="B14" s="6" t="s">
        <v>59</v>
      </c>
      <c r="C14" s="14"/>
      <c r="D14" s="15"/>
      <c r="E14" s="15"/>
      <c r="F14" s="15"/>
      <c r="G14" s="15"/>
      <c r="H14" s="15"/>
      <c r="I14" s="15"/>
      <c r="J14" s="14"/>
      <c r="K14" s="14"/>
      <c r="L14" s="14"/>
      <c r="M14" s="14"/>
      <c r="N14" s="14"/>
      <c r="O14" s="16">
        <f t="shared" ref="O14:AD14" si="4">SUM(O15:O16)</f>
        <v>0</v>
      </c>
      <c r="P14" s="16">
        <f t="shared" si="4"/>
        <v>0</v>
      </c>
      <c r="Q14" s="16">
        <f t="shared" si="4"/>
        <v>0</v>
      </c>
      <c r="R14" s="16">
        <f t="shared" si="4"/>
        <v>0</v>
      </c>
      <c r="S14" s="16">
        <f t="shared" si="4"/>
        <v>0</v>
      </c>
      <c r="T14" s="16">
        <f t="shared" si="4"/>
        <v>0</v>
      </c>
      <c r="U14" s="16">
        <f t="shared" si="4"/>
        <v>0</v>
      </c>
      <c r="V14" s="16">
        <f t="shared" si="4"/>
        <v>0</v>
      </c>
      <c r="W14" s="16">
        <f t="shared" si="4"/>
        <v>0</v>
      </c>
      <c r="X14" s="16">
        <f t="shared" si="4"/>
        <v>0</v>
      </c>
      <c r="Y14" s="16">
        <f t="shared" si="4"/>
        <v>0</v>
      </c>
      <c r="Z14" s="16">
        <f t="shared" si="4"/>
        <v>0</v>
      </c>
      <c r="AA14" s="16">
        <f t="shared" si="4"/>
        <v>0</v>
      </c>
      <c r="AB14" s="16">
        <f t="shared" si="4"/>
        <v>0</v>
      </c>
      <c r="AC14" s="16">
        <f t="shared" si="4"/>
        <v>0</v>
      </c>
      <c r="AD14" s="16">
        <f t="shared" si="4"/>
        <v>0</v>
      </c>
    </row>
    <row r="15" spans="1:30" s="17" customFormat="1" ht="34.5" customHeight="1">
      <c r="A15" s="52"/>
      <c r="B15" s="53" t="s">
        <v>95</v>
      </c>
      <c r="C15" s="14">
        <f ca="1">C16</f>
        <v>6686</v>
      </c>
      <c r="D15" s="15">
        <f t="shared" si="3"/>
        <v>197</v>
      </c>
      <c r="E15" s="15">
        <f t="shared" si="3"/>
        <v>0</v>
      </c>
      <c r="F15" s="15">
        <f t="shared" si="3"/>
        <v>0</v>
      </c>
      <c r="G15" s="15">
        <f t="shared" si="3"/>
        <v>0</v>
      </c>
      <c r="H15" s="15">
        <f t="shared" si="3"/>
        <v>4</v>
      </c>
      <c r="I15" s="15">
        <f t="shared" si="3"/>
        <v>4</v>
      </c>
      <c r="J15" s="14">
        <f t="shared" si="3"/>
        <v>0</v>
      </c>
      <c r="K15" s="14">
        <f t="shared" si="3"/>
        <v>0</v>
      </c>
      <c r="L15" s="14">
        <f t="shared" si="3"/>
        <v>0</v>
      </c>
      <c r="M15" s="14">
        <f t="shared" si="3"/>
        <v>8484449.4900000002</v>
      </c>
      <c r="N15" s="14">
        <f t="shared" si="3"/>
        <v>8484449.4900000002</v>
      </c>
    </row>
    <row r="16" spans="1:30" s="10" customFormat="1" ht="21" customHeight="1">
      <c r="A16" s="20">
        <v>1</v>
      </c>
      <c r="B16" s="18" t="s">
        <v>96</v>
      </c>
      <c r="C16" s="1">
        <f ca="1">'Таблица 1'!I37</f>
        <v>6686</v>
      </c>
      <c r="D16" s="9">
        <f ca="1">'Таблица 1'!L37</f>
        <v>197</v>
      </c>
      <c r="E16" s="9">
        <v>0</v>
      </c>
      <c r="F16" s="9">
        <v>0</v>
      </c>
      <c r="G16" s="9">
        <v>0</v>
      </c>
      <c r="H16" s="9">
        <v>4</v>
      </c>
      <c r="I16" s="9">
        <f>H16</f>
        <v>4</v>
      </c>
      <c r="J16" s="1">
        <v>0</v>
      </c>
      <c r="K16" s="1">
        <v>0</v>
      </c>
      <c r="L16" s="1">
        <v>0</v>
      </c>
      <c r="M16" s="1">
        <f ca="1">'Таблица 1'!M37</f>
        <v>8484449.4900000002</v>
      </c>
      <c r="N16" s="1">
        <f>M16</f>
        <v>8484449.4900000002</v>
      </c>
    </row>
  </sheetData>
  <mergeCells count="8">
    <mergeCell ref="A1:Q1"/>
    <mergeCell ref="A2:Q2"/>
    <mergeCell ref="A4:A6"/>
    <mergeCell ref="B4:B6"/>
    <mergeCell ref="C4:C5"/>
    <mergeCell ref="D4:D5"/>
    <mergeCell ref="E4:I4"/>
    <mergeCell ref="J4:N4"/>
  </mergeCells>
  <phoneticPr fontId="0" type="noConversion"/>
  <pageMargins left="0.25" right="0.25" top="0.75" bottom="0.75" header="0.3" footer="0.3"/>
  <pageSetup paperSize="9" scale="65" firstPageNumber="40" fitToHeight="0" orientation="landscape" useFirstPageNumber="1" r:id="rId1"/>
  <headerFooter scaleWithDoc="0">
    <oddHeader xml:space="preserve">&amp;C&amp;"Times New Roman,обычный"&amp;8
&amp;P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"/>
  <sheetViews>
    <sheetView topLeftCell="A19" zoomScale="85" zoomScaleNormal="85" zoomScaleSheetLayoutView="80" zoomScalePageLayoutView="75" workbookViewId="0">
      <selection sqref="A1:S43"/>
    </sheetView>
  </sheetViews>
  <sheetFormatPr defaultRowHeight="15"/>
  <cols>
    <col min="1" max="1" width="6.85546875" style="7" customWidth="1"/>
    <col min="2" max="2" width="23.42578125" style="13" customWidth="1"/>
    <col min="3" max="3" width="14.42578125" style="7" customWidth="1"/>
    <col min="4" max="4" width="13.28515625" style="7" customWidth="1"/>
    <col min="5" max="5" width="6.28515625" style="7" customWidth="1"/>
    <col min="6" max="6" width="9.28515625" style="7" customWidth="1"/>
    <col min="7" max="7" width="11.140625" style="7" customWidth="1"/>
    <col min="8" max="8" width="14" style="7" customWidth="1"/>
    <col min="9" max="9" width="7.7109375" style="7" customWidth="1"/>
    <col min="10" max="10" width="10" style="7" customWidth="1"/>
    <col min="11" max="12" width="9.28515625" style="7" customWidth="1"/>
    <col min="13" max="13" width="9.140625" style="7"/>
    <col min="14" max="14" width="10.28515625" style="7" customWidth="1"/>
    <col min="15" max="15" width="9.7109375" style="7" customWidth="1"/>
    <col min="16" max="16" width="11.140625" style="7" customWidth="1"/>
    <col min="17" max="17" width="10" style="7" customWidth="1"/>
    <col min="18" max="18" width="8.5703125" style="7" customWidth="1"/>
    <col min="19" max="16384" width="9.140625" style="7"/>
  </cols>
  <sheetData>
    <row r="1" spans="1:19" ht="30.75" customHeight="1">
      <c r="A1" s="192" t="s">
        <v>99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9.25" customHeight="1">
      <c r="A3" s="190" t="s">
        <v>0</v>
      </c>
      <c r="B3" s="190" t="s">
        <v>1</v>
      </c>
      <c r="C3" s="190" t="s">
        <v>36</v>
      </c>
      <c r="D3" s="190" t="s">
        <v>37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0" t="s">
        <v>38</v>
      </c>
      <c r="P3" s="191"/>
      <c r="Q3" s="191"/>
      <c r="R3" s="191"/>
      <c r="S3" s="191"/>
    </row>
    <row r="4" spans="1:19" ht="184.5" customHeight="1">
      <c r="A4" s="191"/>
      <c r="B4" s="191"/>
      <c r="C4" s="191"/>
      <c r="D4" s="31" t="s">
        <v>53</v>
      </c>
      <c r="E4" s="190" t="s">
        <v>39</v>
      </c>
      <c r="F4" s="191"/>
      <c r="G4" s="190" t="s">
        <v>40</v>
      </c>
      <c r="H4" s="191"/>
      <c r="I4" s="190" t="s">
        <v>41</v>
      </c>
      <c r="J4" s="191"/>
      <c r="K4" s="190" t="s">
        <v>42</v>
      </c>
      <c r="L4" s="191"/>
      <c r="M4" s="190" t="s">
        <v>43</v>
      </c>
      <c r="N4" s="191"/>
      <c r="O4" s="31" t="s">
        <v>57</v>
      </c>
      <c r="P4" s="31" t="s">
        <v>54</v>
      </c>
      <c r="Q4" s="31" t="s">
        <v>51</v>
      </c>
      <c r="R4" s="31" t="s">
        <v>52</v>
      </c>
      <c r="S4" s="31" t="s">
        <v>55</v>
      </c>
    </row>
    <row r="5" spans="1:19" ht="24" customHeight="1">
      <c r="A5" s="194"/>
      <c r="B5" s="194"/>
      <c r="C5" s="8" t="s">
        <v>13</v>
      </c>
      <c r="D5" s="11" t="s">
        <v>13</v>
      </c>
      <c r="E5" s="8" t="s">
        <v>35</v>
      </c>
      <c r="F5" s="8" t="s">
        <v>13</v>
      </c>
      <c r="G5" s="8" t="s">
        <v>34</v>
      </c>
      <c r="H5" s="8" t="s">
        <v>13</v>
      </c>
      <c r="I5" s="11" t="s">
        <v>34</v>
      </c>
      <c r="J5" s="11" t="s">
        <v>13</v>
      </c>
      <c r="K5" s="8" t="s">
        <v>34</v>
      </c>
      <c r="L5" s="8" t="s">
        <v>13</v>
      </c>
      <c r="M5" s="8" t="s">
        <v>44</v>
      </c>
      <c r="N5" s="8" t="s">
        <v>13</v>
      </c>
      <c r="O5" s="11" t="s">
        <v>13</v>
      </c>
      <c r="P5" s="11" t="s">
        <v>13</v>
      </c>
      <c r="Q5" s="11" t="s">
        <v>13</v>
      </c>
      <c r="R5" s="11" t="s">
        <v>13</v>
      </c>
      <c r="S5" s="11" t="s">
        <v>13</v>
      </c>
    </row>
    <row r="6" spans="1:19" s="2" customFormat="1" ht="16.5" customHeight="1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15</v>
      </c>
      <c r="P6" s="24">
        <v>16</v>
      </c>
      <c r="Q6" s="24">
        <v>17</v>
      </c>
      <c r="R6" s="24">
        <v>18</v>
      </c>
      <c r="S6" s="24">
        <v>19</v>
      </c>
    </row>
    <row r="7" spans="1:19" s="35" customFormat="1" ht="19.5" customHeight="1">
      <c r="A7" s="62"/>
      <c r="B7" s="63" t="s">
        <v>62</v>
      </c>
      <c r="C7" s="64"/>
      <c r="D7" s="62"/>
      <c r="E7" s="62"/>
      <c r="F7" s="62"/>
      <c r="G7" s="65"/>
      <c r="H7" s="65"/>
      <c r="I7" s="62"/>
      <c r="J7" s="62"/>
      <c r="K7" s="62"/>
      <c r="L7" s="62"/>
      <c r="M7" s="62"/>
      <c r="N7" s="62"/>
      <c r="O7" s="62"/>
      <c r="P7" s="62"/>
      <c r="Q7" s="62"/>
      <c r="R7" s="66"/>
      <c r="S7" s="62"/>
    </row>
    <row r="8" spans="1:19" s="54" customFormat="1" ht="27.75" customHeight="1">
      <c r="A8" s="186" t="s">
        <v>63</v>
      </c>
      <c r="B8" s="187"/>
      <c r="C8" s="67">
        <f>C9</f>
        <v>16933956.359399997</v>
      </c>
      <c r="D8" s="67">
        <f t="shared" ref="D8:S8" si="0">D9</f>
        <v>6077891.8594000004</v>
      </c>
      <c r="E8" s="67">
        <f t="shared" si="0"/>
        <v>0</v>
      </c>
      <c r="F8" s="67">
        <f t="shared" si="0"/>
        <v>0</v>
      </c>
      <c r="G8" s="67">
        <f t="shared" si="0"/>
        <v>10060.1</v>
      </c>
      <c r="H8" s="67">
        <f t="shared" si="0"/>
        <v>10856064.5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0</v>
      </c>
      <c r="S8" s="67">
        <f t="shared" si="0"/>
        <v>0</v>
      </c>
    </row>
    <row r="9" spans="1:19" s="55" customFormat="1" ht="30.75" customHeight="1">
      <c r="A9" s="188" t="s">
        <v>64</v>
      </c>
      <c r="B9" s="189"/>
      <c r="C9" s="67">
        <f>SUM(C10:C19)</f>
        <v>16933956.359399997</v>
      </c>
      <c r="D9" s="67">
        <f t="shared" ref="D9:S9" si="1">SUM(D10:D19)</f>
        <v>6077891.8594000004</v>
      </c>
      <c r="E9" s="67">
        <f t="shared" si="1"/>
        <v>0</v>
      </c>
      <c r="F9" s="67">
        <f t="shared" si="1"/>
        <v>0</v>
      </c>
      <c r="G9" s="67">
        <f t="shared" si="1"/>
        <v>10060.1</v>
      </c>
      <c r="H9" s="67">
        <f t="shared" si="1"/>
        <v>10856064.5</v>
      </c>
      <c r="I9" s="67">
        <f t="shared" si="1"/>
        <v>0</v>
      </c>
      <c r="J9" s="67">
        <f t="shared" si="1"/>
        <v>0</v>
      </c>
      <c r="K9" s="67">
        <f t="shared" si="1"/>
        <v>0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7">
        <f t="shared" si="1"/>
        <v>0</v>
      </c>
      <c r="Q9" s="67">
        <f t="shared" si="1"/>
        <v>0</v>
      </c>
      <c r="R9" s="67">
        <f t="shared" si="1"/>
        <v>0</v>
      </c>
      <c r="S9" s="67">
        <f t="shared" si="1"/>
        <v>0</v>
      </c>
    </row>
    <row r="10" spans="1:19" s="35" customFormat="1" ht="28.5" customHeight="1">
      <c r="A10" s="56">
        <v>1</v>
      </c>
      <c r="B10" s="151" t="s">
        <v>65</v>
      </c>
      <c r="C10" s="42">
        <f>D10+F10+H10+J10+L10+N10+O10+P10+Q10+R10+S10</f>
        <v>385525.99540000001</v>
      </c>
      <c r="D10" s="42">
        <v>385525.99540000001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</row>
    <row r="11" spans="1:19" ht="30">
      <c r="A11" s="56">
        <v>2</v>
      </c>
      <c r="B11" s="151" t="s">
        <v>66</v>
      </c>
      <c r="C11" s="42">
        <f t="shared" ref="C11:C37" si="2">D11+F11+H11+J11+L11+N11+O11+P11+Q11+R11+S11</f>
        <v>709480.46400000004</v>
      </c>
      <c r="D11" s="42">
        <v>152924.46400000001</v>
      </c>
      <c r="E11" s="42">
        <v>0</v>
      </c>
      <c r="F11" s="42">
        <v>0</v>
      </c>
      <c r="G11" s="42">
        <v>389.2</v>
      </c>
      <c r="H11" s="42">
        <v>556556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</row>
    <row r="12" spans="1:19" ht="30">
      <c r="A12" s="56">
        <v>3</v>
      </c>
      <c r="B12" s="151" t="s">
        <v>67</v>
      </c>
      <c r="C12" s="42">
        <f t="shared" si="2"/>
        <v>294081.31</v>
      </c>
      <c r="D12" s="34">
        <v>294081.31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</row>
    <row r="13" spans="1:19" ht="30">
      <c r="A13" s="56">
        <v>4</v>
      </c>
      <c r="B13" s="151" t="s">
        <v>69</v>
      </c>
      <c r="C13" s="42">
        <f t="shared" si="2"/>
        <v>662796</v>
      </c>
      <c r="D13" s="34">
        <v>662796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</row>
    <row r="14" spans="1:19" ht="30">
      <c r="A14" s="56">
        <v>5</v>
      </c>
      <c r="B14" s="151" t="s">
        <v>70</v>
      </c>
      <c r="C14" s="42">
        <f t="shared" si="2"/>
        <v>932246.4</v>
      </c>
      <c r="D14" s="43">
        <v>932246.4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</row>
    <row r="15" spans="1:19" ht="30">
      <c r="A15" s="56">
        <v>6</v>
      </c>
      <c r="B15" s="152" t="s">
        <v>71</v>
      </c>
      <c r="C15" s="42">
        <f t="shared" si="2"/>
        <v>4671729</v>
      </c>
      <c r="D15" s="42">
        <v>0</v>
      </c>
      <c r="E15" s="42">
        <v>0</v>
      </c>
      <c r="F15" s="42">
        <v>0</v>
      </c>
      <c r="G15" s="42">
        <v>4386.6000000000004</v>
      </c>
      <c r="H15" s="42">
        <v>4671729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</row>
    <row r="16" spans="1:19" ht="30">
      <c r="A16" s="56">
        <v>7</v>
      </c>
      <c r="B16" s="152" t="s">
        <v>72</v>
      </c>
      <c r="C16" s="42">
        <f t="shared" si="2"/>
        <v>2928537</v>
      </c>
      <c r="D16" s="42">
        <v>0</v>
      </c>
      <c r="E16" s="42">
        <v>0</v>
      </c>
      <c r="F16" s="42">
        <v>0</v>
      </c>
      <c r="G16" s="42">
        <v>2749.8</v>
      </c>
      <c r="H16" s="42">
        <v>2928537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</row>
    <row r="17" spans="1:19" ht="30">
      <c r="A17" s="56">
        <v>8</v>
      </c>
      <c r="B17" s="151" t="s">
        <v>73</v>
      </c>
      <c r="C17" s="42">
        <f t="shared" si="2"/>
        <v>3289578.24</v>
      </c>
      <c r="D17" s="42">
        <v>590335.74</v>
      </c>
      <c r="E17" s="42">
        <v>0</v>
      </c>
      <c r="F17" s="42">
        <v>0</v>
      </c>
      <c r="G17" s="42">
        <v>2534.5</v>
      </c>
      <c r="H17" s="68">
        <v>2699242.5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</row>
    <row r="18" spans="1:19" ht="30">
      <c r="A18" s="56">
        <v>9</v>
      </c>
      <c r="B18" s="151" t="s">
        <v>74</v>
      </c>
      <c r="C18" s="42">
        <f t="shared" si="2"/>
        <v>1446200.28</v>
      </c>
      <c r="D18" s="42">
        <v>1446200.28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</row>
    <row r="19" spans="1:19" ht="30">
      <c r="A19" s="56">
        <v>10</v>
      </c>
      <c r="B19" s="151" t="s">
        <v>75</v>
      </c>
      <c r="C19" s="42">
        <f t="shared" si="2"/>
        <v>1613781.67</v>
      </c>
      <c r="D19" s="34">
        <v>1613781.67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</row>
    <row r="20" spans="1:19">
      <c r="A20" s="69"/>
      <c r="B20" s="49" t="s">
        <v>76</v>
      </c>
      <c r="C20" s="42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</row>
    <row r="21" spans="1:19" s="51" customFormat="1" ht="30.75" customHeight="1">
      <c r="A21" s="186" t="s">
        <v>63</v>
      </c>
      <c r="B21" s="187"/>
      <c r="C21" s="67">
        <f>C22</f>
        <v>6884361.6299999999</v>
      </c>
      <c r="D21" s="67">
        <f t="shared" ref="D21:S21" si="3">D22</f>
        <v>4792517.21</v>
      </c>
      <c r="E21" s="67">
        <f t="shared" si="3"/>
        <v>0</v>
      </c>
      <c r="F21" s="67">
        <f t="shared" si="3"/>
        <v>0</v>
      </c>
      <c r="G21" s="67">
        <f t="shared" si="3"/>
        <v>860.93000000000006</v>
      </c>
      <c r="H21" s="67">
        <f t="shared" si="3"/>
        <v>1231129.8999999999</v>
      </c>
      <c r="I21" s="67">
        <f t="shared" si="3"/>
        <v>0</v>
      </c>
      <c r="J21" s="67">
        <f t="shared" si="3"/>
        <v>19513.8</v>
      </c>
      <c r="K21" s="67">
        <f t="shared" si="3"/>
        <v>0</v>
      </c>
      <c r="L21" s="67">
        <f t="shared" si="3"/>
        <v>0</v>
      </c>
      <c r="M21" s="67">
        <f t="shared" si="3"/>
        <v>0</v>
      </c>
      <c r="N21" s="67">
        <f t="shared" si="3"/>
        <v>841200.72000000009</v>
      </c>
      <c r="O21" s="67">
        <f t="shared" si="3"/>
        <v>0</v>
      </c>
      <c r="P21" s="67">
        <f t="shared" si="3"/>
        <v>0</v>
      </c>
      <c r="Q21" s="67">
        <f t="shared" si="3"/>
        <v>0</v>
      </c>
      <c r="R21" s="67">
        <f t="shared" si="3"/>
        <v>0</v>
      </c>
      <c r="S21" s="67">
        <f t="shared" si="3"/>
        <v>0</v>
      </c>
    </row>
    <row r="22" spans="1:19" s="51" customFormat="1" ht="30.75" customHeight="1">
      <c r="A22" s="188" t="s">
        <v>64</v>
      </c>
      <c r="B22" s="189"/>
      <c r="C22" s="67">
        <f>SUM(C23:C30)</f>
        <v>6884361.6299999999</v>
      </c>
      <c r="D22" s="67">
        <f t="shared" ref="D22:S22" si="4">SUM(D23:D30)</f>
        <v>4792517.21</v>
      </c>
      <c r="E22" s="67">
        <f t="shared" si="4"/>
        <v>0</v>
      </c>
      <c r="F22" s="67">
        <f t="shared" si="4"/>
        <v>0</v>
      </c>
      <c r="G22" s="67">
        <f t="shared" si="4"/>
        <v>860.93000000000006</v>
      </c>
      <c r="H22" s="67">
        <f t="shared" si="4"/>
        <v>1231129.8999999999</v>
      </c>
      <c r="I22" s="67">
        <f t="shared" si="4"/>
        <v>0</v>
      </c>
      <c r="J22" s="67">
        <f t="shared" si="4"/>
        <v>19513.8</v>
      </c>
      <c r="K22" s="67">
        <f t="shared" si="4"/>
        <v>0</v>
      </c>
      <c r="L22" s="67">
        <f t="shared" si="4"/>
        <v>0</v>
      </c>
      <c r="M22" s="67">
        <f t="shared" si="4"/>
        <v>0</v>
      </c>
      <c r="N22" s="67">
        <f t="shared" si="4"/>
        <v>841200.72000000009</v>
      </c>
      <c r="O22" s="67">
        <f t="shared" si="4"/>
        <v>0</v>
      </c>
      <c r="P22" s="67">
        <f t="shared" si="4"/>
        <v>0</v>
      </c>
      <c r="Q22" s="67">
        <f t="shared" si="4"/>
        <v>0</v>
      </c>
      <c r="R22" s="67">
        <f t="shared" si="4"/>
        <v>0</v>
      </c>
      <c r="S22" s="67">
        <f t="shared" si="4"/>
        <v>0</v>
      </c>
    </row>
    <row r="23" spans="1:19" ht="30">
      <c r="A23" s="40"/>
      <c r="B23" s="151" t="s">
        <v>77</v>
      </c>
      <c r="C23" s="42">
        <f t="shared" si="2"/>
        <v>601029</v>
      </c>
      <c r="D23" s="50">
        <v>0</v>
      </c>
      <c r="E23" s="42">
        <v>0</v>
      </c>
      <c r="F23" s="42">
        <v>0</v>
      </c>
      <c r="G23" s="50">
        <v>420.3</v>
      </c>
      <c r="H23" s="50">
        <v>601029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</row>
    <row r="24" spans="1:19" ht="30">
      <c r="A24" s="45">
        <v>1</v>
      </c>
      <c r="B24" s="153" t="s">
        <v>79</v>
      </c>
      <c r="C24" s="42">
        <f t="shared" si="2"/>
        <v>302229.2</v>
      </c>
      <c r="D24" s="50">
        <v>302229.2</v>
      </c>
      <c r="E24" s="42">
        <v>0</v>
      </c>
      <c r="F24" s="42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</row>
    <row r="25" spans="1:19" ht="30">
      <c r="A25" s="45">
        <v>2</v>
      </c>
      <c r="B25" s="153" t="s">
        <v>80</v>
      </c>
      <c r="C25" s="42">
        <f t="shared" si="2"/>
        <v>19513.8</v>
      </c>
      <c r="D25" s="50">
        <v>0</v>
      </c>
      <c r="E25" s="42">
        <v>0</v>
      </c>
      <c r="F25" s="42">
        <v>0</v>
      </c>
      <c r="G25" s="50">
        <v>0</v>
      </c>
      <c r="H25" s="50">
        <v>0</v>
      </c>
      <c r="I25" s="50">
        <v>0</v>
      </c>
      <c r="J25" s="50">
        <v>19513.8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</row>
    <row r="26" spans="1:19" ht="30">
      <c r="A26" s="45">
        <v>3</v>
      </c>
      <c r="B26" s="153" t="s">
        <v>81</v>
      </c>
      <c r="C26" s="42">
        <f t="shared" si="2"/>
        <v>3225889.99</v>
      </c>
      <c r="D26" s="48">
        <v>3225889.99</v>
      </c>
      <c r="E26" s="42">
        <v>0</v>
      </c>
      <c r="F26" s="42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</row>
    <row r="27" spans="1:19" ht="30">
      <c r="A27" s="45"/>
      <c r="B27" s="153" t="s">
        <v>84</v>
      </c>
      <c r="C27" s="42">
        <f t="shared" si="2"/>
        <v>630100.9</v>
      </c>
      <c r="D27" s="50">
        <v>0</v>
      </c>
      <c r="E27" s="42">
        <v>0</v>
      </c>
      <c r="F27" s="42">
        <v>0</v>
      </c>
      <c r="G27" s="47">
        <v>440.63</v>
      </c>
      <c r="H27" s="48">
        <v>630100.9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</row>
    <row r="28" spans="1:19" ht="30">
      <c r="A28" s="45">
        <v>4</v>
      </c>
      <c r="B28" s="153" t="s">
        <v>85</v>
      </c>
      <c r="C28" s="42">
        <f t="shared" si="2"/>
        <v>745209.41999999993</v>
      </c>
      <c r="D28" s="50">
        <v>745209.41999999993</v>
      </c>
      <c r="E28" s="42">
        <v>0</v>
      </c>
      <c r="F28" s="42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</row>
    <row r="29" spans="1:19" ht="30">
      <c r="A29" s="45">
        <v>6</v>
      </c>
      <c r="B29" s="153" t="s">
        <v>86</v>
      </c>
      <c r="C29" s="42">
        <f t="shared" si="2"/>
        <v>841200.72000000009</v>
      </c>
      <c r="D29" s="50">
        <v>0</v>
      </c>
      <c r="E29" s="42">
        <v>0</v>
      </c>
      <c r="F29" s="42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48">
        <v>841200.72000000009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</row>
    <row r="30" spans="1:19" ht="30">
      <c r="A30" s="45"/>
      <c r="B30" s="151" t="s">
        <v>87</v>
      </c>
      <c r="C30" s="42">
        <f t="shared" si="2"/>
        <v>519188.6</v>
      </c>
      <c r="D30" s="34">
        <v>519188.6</v>
      </c>
      <c r="E30" s="42">
        <v>0</v>
      </c>
      <c r="F30" s="42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</row>
    <row r="31" spans="1:19">
      <c r="A31" s="71"/>
      <c r="B31" s="49" t="s">
        <v>59</v>
      </c>
      <c r="C31" s="42"/>
      <c r="D31" s="70"/>
      <c r="E31" s="42"/>
      <c r="F31" s="42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s="51" customFormat="1" ht="29.25" customHeight="1">
      <c r="A32" s="186" t="s">
        <v>63</v>
      </c>
      <c r="B32" s="187"/>
      <c r="C32" s="67">
        <f>C33</f>
        <v>8484449.4900000002</v>
      </c>
      <c r="D32" s="67">
        <f t="shared" ref="D32:S32" si="5">D33</f>
        <v>3116178.45</v>
      </c>
      <c r="E32" s="67">
        <f t="shared" si="5"/>
        <v>0</v>
      </c>
      <c r="F32" s="67">
        <f t="shared" si="5"/>
        <v>0</v>
      </c>
      <c r="G32" s="67">
        <f t="shared" si="5"/>
        <v>4016.4</v>
      </c>
      <c r="H32" s="67">
        <f t="shared" si="5"/>
        <v>4277466</v>
      </c>
      <c r="I32" s="67">
        <f t="shared" si="5"/>
        <v>0</v>
      </c>
      <c r="J32" s="67">
        <f t="shared" si="5"/>
        <v>0</v>
      </c>
      <c r="K32" s="67">
        <f t="shared" si="5"/>
        <v>1106.76</v>
      </c>
      <c r="L32" s="67">
        <f t="shared" si="5"/>
        <v>1046610</v>
      </c>
      <c r="M32" s="67">
        <f t="shared" si="5"/>
        <v>0</v>
      </c>
      <c r="N32" s="67">
        <f t="shared" si="5"/>
        <v>0</v>
      </c>
      <c r="O32" s="67">
        <f t="shared" si="5"/>
        <v>0</v>
      </c>
      <c r="P32" s="67">
        <f t="shared" si="5"/>
        <v>44195.040000000001</v>
      </c>
      <c r="Q32" s="67">
        <f t="shared" si="5"/>
        <v>0</v>
      </c>
      <c r="R32" s="67">
        <f t="shared" si="5"/>
        <v>0</v>
      </c>
      <c r="S32" s="67">
        <f t="shared" si="5"/>
        <v>0</v>
      </c>
    </row>
    <row r="33" spans="1:19" s="51" customFormat="1" ht="29.25" customHeight="1">
      <c r="A33" s="188" t="s">
        <v>64</v>
      </c>
      <c r="B33" s="189"/>
      <c r="C33" s="67">
        <f>SUM(C34:C37)</f>
        <v>8484449.4900000002</v>
      </c>
      <c r="D33" s="67">
        <f t="shared" ref="D33:S33" si="6">SUM(D34:D37)</f>
        <v>3116178.45</v>
      </c>
      <c r="E33" s="67">
        <f t="shared" si="6"/>
        <v>0</v>
      </c>
      <c r="F33" s="67">
        <f t="shared" si="6"/>
        <v>0</v>
      </c>
      <c r="G33" s="67">
        <f t="shared" si="6"/>
        <v>4016.4</v>
      </c>
      <c r="H33" s="67">
        <f t="shared" si="6"/>
        <v>4277466</v>
      </c>
      <c r="I33" s="67">
        <f t="shared" si="6"/>
        <v>0</v>
      </c>
      <c r="J33" s="67">
        <f t="shared" si="6"/>
        <v>0</v>
      </c>
      <c r="K33" s="67">
        <f t="shared" si="6"/>
        <v>1106.76</v>
      </c>
      <c r="L33" s="67">
        <f t="shared" si="6"/>
        <v>1046610</v>
      </c>
      <c r="M33" s="67">
        <f t="shared" si="6"/>
        <v>0</v>
      </c>
      <c r="N33" s="67">
        <f t="shared" si="6"/>
        <v>0</v>
      </c>
      <c r="O33" s="67">
        <f t="shared" si="6"/>
        <v>0</v>
      </c>
      <c r="P33" s="67">
        <f t="shared" si="6"/>
        <v>44195.040000000001</v>
      </c>
      <c r="Q33" s="67">
        <f t="shared" si="6"/>
        <v>0</v>
      </c>
      <c r="R33" s="67">
        <f t="shared" si="6"/>
        <v>0</v>
      </c>
      <c r="S33" s="67">
        <f t="shared" si="6"/>
        <v>0</v>
      </c>
    </row>
    <row r="34" spans="1:19" ht="30">
      <c r="A34" s="46">
        <v>1</v>
      </c>
      <c r="B34" s="154" t="s">
        <v>89</v>
      </c>
      <c r="C34" s="42">
        <f t="shared" si="2"/>
        <v>2844577.71</v>
      </c>
      <c r="D34" s="50">
        <v>1797967.7100000002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50">
        <v>1106.76</v>
      </c>
      <c r="L34" s="50">
        <v>1046610</v>
      </c>
      <c r="M34" s="42">
        <v>0</v>
      </c>
      <c r="N34" s="50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</row>
    <row r="35" spans="1:19" ht="30">
      <c r="A35" s="46">
        <v>2</v>
      </c>
      <c r="B35" s="154" t="s">
        <v>90</v>
      </c>
      <c r="C35" s="42">
        <f t="shared" si="2"/>
        <v>2085696</v>
      </c>
      <c r="D35" s="50">
        <v>0</v>
      </c>
      <c r="E35" s="42">
        <v>0</v>
      </c>
      <c r="F35" s="42">
        <v>0</v>
      </c>
      <c r="G35" s="50">
        <v>1958.4</v>
      </c>
      <c r="H35" s="50">
        <v>2085696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50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</row>
    <row r="36" spans="1:19" ht="33">
      <c r="A36" s="46">
        <v>3</v>
      </c>
      <c r="B36" s="154" t="s">
        <v>101</v>
      </c>
      <c r="C36" s="42">
        <f t="shared" si="2"/>
        <v>44195.040000000001</v>
      </c>
      <c r="D36" s="50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50">
        <v>0</v>
      </c>
      <c r="O36" s="42">
        <v>0</v>
      </c>
      <c r="P36" s="50">
        <v>44195.040000000001</v>
      </c>
      <c r="Q36" s="42">
        <v>0</v>
      </c>
      <c r="R36" s="42">
        <v>0</v>
      </c>
      <c r="S36" s="42">
        <v>0</v>
      </c>
    </row>
    <row r="37" spans="1:19" ht="30">
      <c r="A37" s="46">
        <v>4</v>
      </c>
      <c r="B37" s="154" t="s">
        <v>92</v>
      </c>
      <c r="C37" s="42">
        <f t="shared" si="2"/>
        <v>3509980.74</v>
      </c>
      <c r="D37" s="50">
        <v>1318210.74</v>
      </c>
      <c r="E37" s="42">
        <v>0</v>
      </c>
      <c r="F37" s="42">
        <v>0</v>
      </c>
      <c r="G37" s="50">
        <v>2058</v>
      </c>
      <c r="H37" s="50">
        <v>2191770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50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</row>
    <row r="38" spans="1:19">
      <c r="A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19">
      <c r="A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</sheetData>
  <mergeCells count="17">
    <mergeCell ref="A1:S1"/>
    <mergeCell ref="A3:A5"/>
    <mergeCell ref="B3:B5"/>
    <mergeCell ref="C3:C4"/>
    <mergeCell ref="D3:N3"/>
    <mergeCell ref="O3:S3"/>
    <mergeCell ref="E4:F4"/>
    <mergeCell ref="M4:N4"/>
    <mergeCell ref="A32:B32"/>
    <mergeCell ref="A33:B33"/>
    <mergeCell ref="A9:B9"/>
    <mergeCell ref="K4:L4"/>
    <mergeCell ref="A8:B8"/>
    <mergeCell ref="A21:B21"/>
    <mergeCell ref="A22:B22"/>
    <mergeCell ref="G4:H4"/>
    <mergeCell ref="I4:J4"/>
  </mergeCells>
  <phoneticPr fontId="0" type="noConversion"/>
  <pageMargins left="0.25" right="0.25" top="0.75" bottom="0.75" header="0.3" footer="0.3"/>
  <pageSetup paperSize="9" scale="70" firstPageNumber="45" fitToHeight="0" orientation="landscape" useFirstPageNumber="1" r:id="rId1"/>
  <headerFooter>
    <oddHeader>&amp;C&amp;"Times New Roman,обычный"
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40"/>
  <sheetViews>
    <sheetView tabSelected="1" topLeftCell="A2" workbookViewId="0">
      <selection activeCell="K23" sqref="K23"/>
    </sheetView>
  </sheetViews>
  <sheetFormatPr defaultRowHeight="15"/>
  <cols>
    <col min="1" max="1" width="6.140625" customWidth="1"/>
    <col min="2" max="2" width="44.28515625" customWidth="1"/>
    <col min="3" max="3" width="15.7109375" customWidth="1"/>
    <col min="4" max="4" width="13.28515625" customWidth="1"/>
    <col min="5" max="5" width="12.5703125" customWidth="1"/>
    <col min="6" max="6" width="11.7109375" customWidth="1"/>
    <col min="7" max="7" width="12.28515625" customWidth="1"/>
    <col min="8" max="8" width="12.85546875" customWidth="1"/>
  </cols>
  <sheetData>
    <row r="1" spans="1:19" hidden="1"/>
    <row r="2" spans="1:19" ht="15" customHeight="1">
      <c r="A2" s="192" t="s">
        <v>111</v>
      </c>
      <c r="B2" s="192"/>
      <c r="C2" s="192"/>
      <c r="D2" s="192"/>
      <c r="E2" s="192"/>
      <c r="F2" s="192"/>
      <c r="G2" s="192"/>
      <c r="H2" s="192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2"/>
      <c r="B3" s="192"/>
      <c r="C3" s="192"/>
      <c r="D3" s="192"/>
      <c r="E3" s="192"/>
      <c r="F3" s="192"/>
      <c r="G3" s="192"/>
      <c r="H3" s="192"/>
    </row>
    <row r="4" spans="1:19" ht="3.75" customHeight="1"/>
    <row r="5" spans="1:19">
      <c r="A5" s="195" t="s">
        <v>0</v>
      </c>
      <c r="B5" s="196" t="s">
        <v>1</v>
      </c>
      <c r="C5" s="74"/>
      <c r="D5" s="197" t="s">
        <v>37</v>
      </c>
      <c r="E5" s="198"/>
      <c r="F5" s="198"/>
      <c r="G5" s="198"/>
      <c r="H5" s="198"/>
    </row>
    <row r="6" spans="1:19">
      <c r="A6" s="195"/>
      <c r="B6" s="196"/>
      <c r="C6" s="195" t="s">
        <v>102</v>
      </c>
      <c r="D6" s="195"/>
      <c r="E6" s="195"/>
      <c r="F6" s="195"/>
      <c r="G6" s="195"/>
      <c r="H6" s="195"/>
    </row>
    <row r="7" spans="1:19" ht="3" customHeight="1">
      <c r="A7" s="195"/>
      <c r="B7" s="196"/>
      <c r="C7" s="199" t="s">
        <v>103</v>
      </c>
      <c r="D7" s="199"/>
      <c r="E7" s="199"/>
      <c r="F7" s="199"/>
      <c r="G7" s="199"/>
      <c r="H7" s="199"/>
    </row>
    <row r="8" spans="1:19">
      <c r="A8" s="195"/>
      <c r="B8" s="196"/>
      <c r="C8" s="199"/>
      <c r="D8" s="199" t="s">
        <v>104</v>
      </c>
      <c r="E8" s="199" t="s">
        <v>105</v>
      </c>
      <c r="F8" s="199" t="s">
        <v>106</v>
      </c>
      <c r="G8" s="199" t="s">
        <v>107</v>
      </c>
      <c r="H8" s="199" t="s">
        <v>108</v>
      </c>
    </row>
    <row r="9" spans="1:19">
      <c r="A9" s="195"/>
      <c r="B9" s="196"/>
      <c r="C9" s="199"/>
      <c r="D9" s="199"/>
      <c r="E9" s="199"/>
      <c r="F9" s="199"/>
      <c r="G9" s="199"/>
      <c r="H9" s="199"/>
    </row>
    <row r="10" spans="1:19">
      <c r="A10" s="195"/>
      <c r="B10" s="196"/>
      <c r="C10" s="75" t="s">
        <v>13</v>
      </c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</row>
    <row r="11" spans="1:19">
      <c r="A11" s="62" t="s">
        <v>109</v>
      </c>
      <c r="B11" s="88">
        <v>2</v>
      </c>
      <c r="C11" s="88">
        <v>3</v>
      </c>
      <c r="D11" s="62">
        <v>4</v>
      </c>
      <c r="E11" s="62">
        <v>5</v>
      </c>
      <c r="F11" s="62">
        <v>6</v>
      </c>
      <c r="G11" s="62">
        <v>7</v>
      </c>
      <c r="H11" s="62">
        <v>8</v>
      </c>
    </row>
    <row r="12" spans="1:19">
      <c r="A12" s="62"/>
      <c r="B12" s="209" t="s">
        <v>62</v>
      </c>
      <c r="C12" s="210"/>
      <c r="D12" s="155"/>
      <c r="E12" s="155"/>
      <c r="F12" s="155"/>
      <c r="G12" s="155"/>
      <c r="H12" s="155"/>
    </row>
    <row r="13" spans="1:19">
      <c r="A13" s="79" t="s">
        <v>100</v>
      </c>
      <c r="B13" s="80"/>
      <c r="C13" s="76">
        <v>6077891.8600000003</v>
      </c>
      <c r="D13" s="76">
        <v>3612967.8320000004</v>
      </c>
      <c r="E13" s="76">
        <v>903388.21039999998</v>
      </c>
      <c r="F13" s="84">
        <v>0</v>
      </c>
      <c r="G13" s="76">
        <v>1179058.122</v>
      </c>
      <c r="H13" s="76">
        <v>382477.69499999995</v>
      </c>
    </row>
    <row r="14" spans="1:19">
      <c r="A14" s="81" t="s">
        <v>64</v>
      </c>
      <c r="B14" s="158"/>
      <c r="C14" s="77">
        <v>6077891.8600000003</v>
      </c>
      <c r="D14" s="77">
        <v>3612967.8320000004</v>
      </c>
      <c r="E14" s="77">
        <v>903388.21039999998</v>
      </c>
      <c r="F14" s="85">
        <v>0</v>
      </c>
      <c r="G14" s="77">
        <v>1179058.122</v>
      </c>
      <c r="H14" s="77">
        <v>382477.69499999995</v>
      </c>
    </row>
    <row r="15" spans="1:19" ht="24.75" customHeight="1">
      <c r="A15" s="56">
        <v>1</v>
      </c>
      <c r="B15" s="159" t="s">
        <v>65</v>
      </c>
      <c r="C15" s="82">
        <v>385525.99540000001</v>
      </c>
      <c r="D15" s="78"/>
      <c r="E15" s="78">
        <v>254839.0754</v>
      </c>
      <c r="F15" s="85">
        <v>0</v>
      </c>
      <c r="G15" s="77">
        <v>130686.92</v>
      </c>
      <c r="H15" s="77"/>
    </row>
    <row r="16" spans="1:19" ht="18.75" customHeight="1">
      <c r="A16" s="56">
        <v>3</v>
      </c>
      <c r="B16" s="159" t="s">
        <v>66</v>
      </c>
      <c r="C16" s="82">
        <v>152924.46400000001</v>
      </c>
      <c r="D16" s="78">
        <v>152924.46400000001</v>
      </c>
      <c r="E16" s="78"/>
      <c r="F16" s="85">
        <v>0</v>
      </c>
      <c r="G16" s="77"/>
      <c r="H16" s="77"/>
    </row>
    <row r="17" spans="1:8" ht="21" customHeight="1">
      <c r="A17" s="56">
        <v>4</v>
      </c>
      <c r="B17" s="159" t="s">
        <v>67</v>
      </c>
      <c r="C17" s="83">
        <v>294081.31</v>
      </c>
      <c r="D17" s="73">
        <v>294081.31</v>
      </c>
      <c r="E17" s="78"/>
      <c r="F17" s="85">
        <v>0</v>
      </c>
      <c r="G17" s="77"/>
      <c r="H17" s="77"/>
    </row>
    <row r="18" spans="1:8" ht="18.75" customHeight="1">
      <c r="A18" s="56">
        <v>5</v>
      </c>
      <c r="B18" s="159" t="s">
        <v>69</v>
      </c>
      <c r="C18" s="83">
        <v>662796</v>
      </c>
      <c r="D18" s="78">
        <v>95473.67</v>
      </c>
      <c r="E18" s="78">
        <v>269824.03500000003</v>
      </c>
      <c r="F18" s="85">
        <v>0</v>
      </c>
      <c r="G18" s="77">
        <v>138371.30000000002</v>
      </c>
      <c r="H18" s="77">
        <v>159126.995</v>
      </c>
    </row>
    <row r="19" spans="1:8" ht="18" customHeight="1">
      <c r="A19" s="56">
        <v>6</v>
      </c>
      <c r="B19" s="159" t="s">
        <v>70</v>
      </c>
      <c r="C19" s="39">
        <v>932246.4</v>
      </c>
      <c r="D19" s="78">
        <v>135952.6</v>
      </c>
      <c r="E19" s="78">
        <v>378725.10000000003</v>
      </c>
      <c r="F19" s="85">
        <v>0</v>
      </c>
      <c r="G19" s="77">
        <v>194218</v>
      </c>
      <c r="H19" s="77">
        <v>223350.69999999998</v>
      </c>
    </row>
    <row r="20" spans="1:8" ht="17.25" customHeight="1">
      <c r="A20" s="56">
        <v>9</v>
      </c>
      <c r="B20" s="159" t="s">
        <v>73</v>
      </c>
      <c r="C20" s="82">
        <v>590335.74</v>
      </c>
      <c r="D20" s="82">
        <v>590335.74</v>
      </c>
      <c r="E20" s="78"/>
      <c r="F20" s="85">
        <v>0</v>
      </c>
      <c r="G20" s="77"/>
      <c r="H20" s="77"/>
    </row>
    <row r="21" spans="1:8" ht="14.25" customHeight="1">
      <c r="A21" s="56">
        <v>10</v>
      </c>
      <c r="B21" s="159" t="s">
        <v>74</v>
      </c>
      <c r="C21" s="82">
        <v>1446200.28</v>
      </c>
      <c r="D21" s="82">
        <v>1446200.28</v>
      </c>
      <c r="E21" s="78"/>
      <c r="F21" s="85">
        <v>0</v>
      </c>
      <c r="G21" s="77"/>
      <c r="H21" s="77"/>
    </row>
    <row r="22" spans="1:8">
      <c r="A22" s="56">
        <v>11</v>
      </c>
      <c r="B22" s="159" t="s">
        <v>75</v>
      </c>
      <c r="C22" s="83">
        <v>1613781.67</v>
      </c>
      <c r="D22" s="77">
        <v>897999.76799999992</v>
      </c>
      <c r="E22" s="78"/>
      <c r="F22" s="85">
        <v>0</v>
      </c>
      <c r="G22" s="77">
        <v>715781.902</v>
      </c>
      <c r="H22" s="77"/>
    </row>
    <row r="23" spans="1:8">
      <c r="A23" s="72"/>
      <c r="B23" s="204" t="s">
        <v>76</v>
      </c>
      <c r="C23" s="205"/>
      <c r="D23" s="156"/>
      <c r="E23" s="156"/>
      <c r="F23" s="156"/>
      <c r="G23" s="156"/>
      <c r="H23" s="157"/>
    </row>
    <row r="24" spans="1:8">
      <c r="A24" s="206" t="s">
        <v>100</v>
      </c>
      <c r="B24" s="206"/>
      <c r="C24" s="86">
        <v>2014285.5196</v>
      </c>
      <c r="D24" s="86">
        <v>331872.0196</v>
      </c>
      <c r="E24" s="86">
        <v>518854.31999999995</v>
      </c>
      <c r="F24" s="86">
        <v>144812.38</v>
      </c>
      <c r="G24" s="86">
        <v>358258.80000000005</v>
      </c>
      <c r="H24" s="86">
        <v>660488</v>
      </c>
    </row>
    <row r="25" spans="1:8">
      <c r="A25" s="207" t="s">
        <v>64</v>
      </c>
      <c r="B25" s="208"/>
      <c r="C25" s="44">
        <v>4792517.21</v>
      </c>
      <c r="D25" s="44">
        <v>144812.38</v>
      </c>
      <c r="E25" s="44">
        <v>3997244.43</v>
      </c>
      <c r="F25" s="44">
        <v>0</v>
      </c>
      <c r="G25" s="44">
        <v>174115.6</v>
      </c>
      <c r="H25" s="44">
        <v>476344.80000000005</v>
      </c>
    </row>
    <row r="26" spans="1:8">
      <c r="A26" s="40"/>
      <c r="B26" s="38" t="s">
        <v>77</v>
      </c>
      <c r="C26" s="44"/>
      <c r="D26" s="44"/>
      <c r="E26" s="44"/>
      <c r="F26" s="44"/>
      <c r="G26" s="44"/>
      <c r="H26" s="44"/>
    </row>
    <row r="27" spans="1:8">
      <c r="A27" s="57">
        <v>1</v>
      </c>
      <c r="B27" s="58" t="s">
        <v>79</v>
      </c>
      <c r="C27" s="44">
        <v>302229.2</v>
      </c>
      <c r="D27" s="87"/>
      <c r="E27" s="87"/>
      <c r="F27" s="87"/>
      <c r="G27" s="87"/>
      <c r="H27" s="87">
        <v>302229.2</v>
      </c>
    </row>
    <row r="28" spans="1:8">
      <c r="A28" s="57">
        <v>2</v>
      </c>
      <c r="B28" s="58" t="s">
        <v>80</v>
      </c>
      <c r="C28" s="44"/>
      <c r="D28" s="87"/>
      <c r="E28" s="87"/>
      <c r="F28" s="87"/>
      <c r="G28" s="87"/>
      <c r="H28" s="87"/>
    </row>
    <row r="29" spans="1:8">
      <c r="A29" s="57">
        <v>3</v>
      </c>
      <c r="B29" s="58" t="s">
        <v>81</v>
      </c>
      <c r="C29" s="41">
        <v>3225889.99</v>
      </c>
      <c r="D29" s="87"/>
      <c r="E29" s="87">
        <v>3225889.99</v>
      </c>
      <c r="F29" s="87"/>
      <c r="G29" s="87"/>
      <c r="H29" s="87"/>
    </row>
    <row r="30" spans="1:8">
      <c r="A30" s="57"/>
      <c r="B30" s="58" t="s">
        <v>84</v>
      </c>
      <c r="C30" s="44"/>
      <c r="D30" s="87"/>
      <c r="E30" s="87"/>
      <c r="F30" s="87"/>
      <c r="G30" s="87"/>
      <c r="H30" s="87"/>
    </row>
    <row r="31" spans="1:8">
      <c r="A31" s="57">
        <v>4</v>
      </c>
      <c r="B31" s="58" t="s">
        <v>85</v>
      </c>
      <c r="C31" s="44">
        <v>745209.41999999993</v>
      </c>
      <c r="D31" s="87">
        <v>144812.38</v>
      </c>
      <c r="E31" s="87">
        <v>252165.84</v>
      </c>
      <c r="F31" s="87"/>
      <c r="G31" s="87">
        <v>174115.6</v>
      </c>
      <c r="H31" s="87">
        <v>174115.6</v>
      </c>
    </row>
    <row r="32" spans="1:8">
      <c r="A32" s="57">
        <v>6</v>
      </c>
      <c r="B32" s="58" t="s">
        <v>86</v>
      </c>
      <c r="C32" s="44"/>
      <c r="D32" s="87"/>
      <c r="E32" s="87"/>
      <c r="F32" s="87"/>
      <c r="G32" s="87"/>
      <c r="H32" s="87"/>
    </row>
    <row r="33" spans="1:8" ht="32.25" customHeight="1">
      <c r="A33" s="59"/>
      <c r="B33" s="38" t="s">
        <v>87</v>
      </c>
      <c r="C33" s="83">
        <v>519188.6</v>
      </c>
      <c r="D33" s="87"/>
      <c r="E33" s="87">
        <v>519188.6</v>
      </c>
      <c r="F33" s="87"/>
      <c r="G33" s="87"/>
      <c r="H33" s="87"/>
    </row>
    <row r="34" spans="1:8">
      <c r="A34" s="72"/>
      <c r="B34" s="204" t="s">
        <v>59</v>
      </c>
      <c r="C34" s="205"/>
      <c r="D34" s="157"/>
      <c r="E34" s="157"/>
      <c r="F34" s="157"/>
      <c r="G34" s="157"/>
      <c r="H34" s="157"/>
    </row>
    <row r="35" spans="1:8">
      <c r="A35" s="200" t="s">
        <v>100</v>
      </c>
      <c r="B35" s="201"/>
      <c r="C35" s="86">
        <v>3116178.45</v>
      </c>
      <c r="D35" s="86">
        <v>280202.76</v>
      </c>
      <c r="E35" s="86">
        <v>2088768.33</v>
      </c>
      <c r="F35" s="86">
        <v>420304.14</v>
      </c>
      <c r="G35" s="89">
        <v>326903.22000000003</v>
      </c>
      <c r="H35" s="86">
        <v>0</v>
      </c>
    </row>
    <row r="36" spans="1:8">
      <c r="A36" s="202" t="s">
        <v>64</v>
      </c>
      <c r="B36" s="203"/>
      <c r="C36" s="44">
        <v>3116178.45</v>
      </c>
      <c r="D36" s="44">
        <v>280202.76</v>
      </c>
      <c r="E36" s="44">
        <v>2088768.33</v>
      </c>
      <c r="F36" s="44">
        <v>420304.14</v>
      </c>
      <c r="G36" s="90">
        <v>326903.22000000003</v>
      </c>
      <c r="H36" s="44">
        <v>0</v>
      </c>
    </row>
    <row r="37" spans="1:8">
      <c r="A37" s="91">
        <v>1</v>
      </c>
      <c r="B37" s="60" t="s">
        <v>89</v>
      </c>
      <c r="C37" s="44">
        <v>1797967.7100000002</v>
      </c>
      <c r="D37" s="87">
        <v>280202.76</v>
      </c>
      <c r="E37" s="87">
        <v>770557.59</v>
      </c>
      <c r="F37" s="87">
        <v>420304.14</v>
      </c>
      <c r="G37" s="92">
        <v>326903.22000000003</v>
      </c>
      <c r="H37" s="87"/>
    </row>
    <row r="38" spans="1:8">
      <c r="A38" s="91">
        <v>2</v>
      </c>
      <c r="B38" s="60" t="s">
        <v>90</v>
      </c>
      <c r="C38" s="44">
        <v>0</v>
      </c>
      <c r="D38" s="87"/>
      <c r="E38" s="87"/>
      <c r="F38" s="87"/>
      <c r="G38" s="92"/>
      <c r="H38" s="87"/>
    </row>
    <row r="39" spans="1:8" ht="18">
      <c r="A39" s="91">
        <v>3</v>
      </c>
      <c r="B39" s="60" t="s">
        <v>101</v>
      </c>
      <c r="C39" s="44">
        <v>0</v>
      </c>
      <c r="D39" s="87"/>
      <c r="E39" s="87"/>
      <c r="F39" s="87"/>
      <c r="G39" s="87"/>
      <c r="H39" s="87"/>
    </row>
    <row r="40" spans="1:8">
      <c r="A40" s="91">
        <v>4</v>
      </c>
      <c r="B40" s="60" t="s">
        <v>92</v>
      </c>
      <c r="C40" s="44">
        <v>1318210.74</v>
      </c>
      <c r="D40" s="87"/>
      <c r="E40" s="87">
        <v>1318210.74</v>
      </c>
      <c r="F40" s="87"/>
      <c r="G40" s="87"/>
      <c r="H40" s="87"/>
    </row>
  </sheetData>
  <mergeCells count="19">
    <mergeCell ref="E8:E9"/>
    <mergeCell ref="B12:C12"/>
    <mergeCell ref="D8:D9"/>
    <mergeCell ref="A35:B35"/>
    <mergeCell ref="A36:B36"/>
    <mergeCell ref="B23:C23"/>
    <mergeCell ref="B34:C34"/>
    <mergeCell ref="A24:B24"/>
    <mergeCell ref="A25:B25"/>
    <mergeCell ref="A2:H3"/>
    <mergeCell ref="A5:A10"/>
    <mergeCell ref="B5:B10"/>
    <mergeCell ref="C6:H6"/>
    <mergeCell ref="D5:H5"/>
    <mergeCell ref="G8:G9"/>
    <mergeCell ref="C7:C9"/>
    <mergeCell ref="D7:H7"/>
    <mergeCell ref="F8:F9"/>
    <mergeCell ref="H8:H9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Таблица 1</vt:lpstr>
      <vt:lpstr>Таблица 2</vt:lpstr>
      <vt:lpstr>Таблица 3</vt:lpstr>
      <vt:lpstr>Таблица 3.1 справочная</vt:lpstr>
      <vt:lpstr>'Таблица 2'!Область_печати</vt:lpstr>
      <vt:lpstr>'Таблица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ruzhnikova</dc:creator>
  <cp:lastModifiedBy>UserKB1_1</cp:lastModifiedBy>
  <cp:lastPrinted>2019-09-16T00:54:51Z</cp:lastPrinted>
  <dcterms:created xsi:type="dcterms:W3CDTF">2014-06-09T23:15:14Z</dcterms:created>
  <dcterms:modified xsi:type="dcterms:W3CDTF">2019-09-16T00:55:34Z</dcterms:modified>
</cp:coreProperties>
</file>